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 activeTab="2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N48" i="1" s="1"/>
  <c r="P24" i="3" l="1"/>
  <c r="O24" i="3"/>
  <c r="N24" i="3"/>
  <c r="M24" i="3"/>
  <c r="L24" i="3"/>
  <c r="K24" i="3"/>
  <c r="H24" i="3"/>
  <c r="O23" i="3"/>
  <c r="P23" i="3" s="1"/>
  <c r="M38" i="1"/>
  <c r="N38" i="1" s="1"/>
  <c r="O9" i="3" l="1"/>
  <c r="P9" i="3" s="1"/>
  <c r="O10" i="3"/>
  <c r="P10" i="3" s="1"/>
  <c r="O11" i="3"/>
  <c r="P11" i="3" s="1"/>
  <c r="O12" i="3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8" i="3"/>
  <c r="P8" i="3" s="1"/>
  <c r="M34" i="1"/>
  <c r="N34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9" i="1"/>
  <c r="N9" i="1" s="1"/>
  <c r="I56" i="1"/>
  <c r="N56" i="1" l="1"/>
  <c r="M56" i="1"/>
  <c r="G12" i="2" l="1"/>
  <c r="F56" i="1" l="1"/>
  <c r="L56" i="1"/>
  <c r="J56" i="1" l="1"/>
  <c r="K56" i="1"/>
  <c r="G13" i="2" l="1"/>
  <c r="G11" i="2"/>
</calcChain>
</file>

<file path=xl/sharedStrings.xml><?xml version="1.0" encoding="utf-8"?>
<sst xmlns="http://schemas.openxmlformats.org/spreadsheetml/2006/main" count="396" uniqueCount="185">
  <si>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</si>
  <si>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</si>
  <si>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</si>
  <si>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</si>
  <si>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</si>
  <si>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</si>
  <si>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</si>
  <si>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</si>
  <si>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</si>
  <si>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</si>
  <si>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</si>
  <si>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Depto. Financiero</t>
  </si>
  <si>
    <t>Encargado</t>
  </si>
  <si>
    <t>Depto. Recursos Humanos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</si>
  <si>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</si>
  <si>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</si>
  <si>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</si>
  <si>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</si>
  <si>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</si>
  <si>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</si>
  <si>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</si>
  <si>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</si>
  <si>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</si>
  <si>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</si>
  <si>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</si>
  <si>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</si>
  <si>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</si>
  <si>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</si>
  <si>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</si>
  <si>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</si>
  <si>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</si>
  <si>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>Deivis Reyes</t>
  </si>
  <si>
    <t xml:space="preserve">Jose Miguel Carreras de la R. 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</si>
  <si>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</si>
  <si>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</si>
  <si>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</si>
  <si>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</si>
  <si>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</si>
  <si>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</si>
  <si>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</si>
  <si>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</si>
  <si>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</si>
  <si>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</si>
  <si>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</si>
  <si>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</si>
  <si>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</si>
  <si>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</si>
  <si>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</si>
  <si>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</si>
  <si>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</si>
  <si>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 xml:space="preserve">                                                                                                  DIRECCION DE FOMENTO Y DESARROLLO DE LA ARTESANIA NACIONAL (FODEARTE)</t>
  </si>
  <si>
    <t xml:space="preserve">             Ministerio de Industria, Comercio y Mipymes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</si>
  <si>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Ministerio de Industria, Comercio y Mipymes</t>
  </si>
  <si>
    <t>DESDE</t>
  </si>
  <si>
    <t>HASTA</t>
  </si>
  <si>
    <t xml:space="preserve">              Enc. de Nomina</t>
  </si>
  <si>
    <t xml:space="preserve">           Enc. Dpto. Financiero</t>
  </si>
  <si>
    <t xml:space="preserve">   Sra.  Danna C. De Leon Taveras</t>
  </si>
  <si>
    <t>Arantxa Elizabeth Mendez S.</t>
  </si>
  <si>
    <t>Inpectora</t>
  </si>
  <si>
    <t>Chofer</t>
  </si>
  <si>
    <t>Depto. Tecnologia de la Inf.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</si>
  <si>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</si>
  <si>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</si>
  <si>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</si>
  <si>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</si>
  <si>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</si>
  <si>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</si>
  <si>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</si>
  <si>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</si>
  <si>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</si>
  <si>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</si>
  <si>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</si>
  <si>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</si>
  <si>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</si>
  <si>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</si>
  <si>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Starlyn Rogeilio Maldonado B.</t>
  </si>
  <si>
    <t>Mensajero</t>
  </si>
  <si>
    <t>Clara Patricia Prado</t>
  </si>
  <si>
    <t>Administrativo</t>
  </si>
  <si>
    <t xml:space="preserve"> Lic. Wilton A. Pérez de los Santos</t>
  </si>
  <si>
    <t xml:space="preserve">              Director General</t>
  </si>
  <si>
    <t xml:space="preserve">   Sr. Ramon Ant. Guillen Polanco</t>
  </si>
  <si>
    <t xml:space="preserve">                   Director General</t>
  </si>
  <si>
    <t xml:space="preserve">       Sr. Ramón Ant. Guillen Polanco</t>
  </si>
  <si>
    <t>Julio Cesar Beltre Tamarez</t>
  </si>
  <si>
    <t>Promotora Artesanal</t>
  </si>
  <si>
    <t xml:space="preserve">Encargada </t>
  </si>
  <si>
    <t>Contabilidad</t>
  </si>
  <si>
    <t xml:space="preserve">Tecnologia 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</si>
  <si>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</si>
  <si>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</si>
  <si>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</si>
  <si>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</si>
  <si>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</si>
  <si>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</si>
  <si>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</si>
  <si>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</si>
  <si>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</si>
  <si>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</si>
  <si>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</si>
  <si>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</si>
  <si>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</si>
  <si>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</si>
  <si>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</si>
  <si>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</si>
  <si>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</si>
  <si>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 xml:space="preserve">             Sr. Ramon Ant. Guillen Polanco</t>
  </si>
  <si>
    <t xml:space="preserve">                              Director General</t>
  </si>
  <si>
    <t xml:space="preserve">       Enc. Dpto. Financiero</t>
  </si>
  <si>
    <t>Lic. Wilton A. Pérez de los Santos</t>
  </si>
  <si>
    <t>Soporte Tecnico</t>
  </si>
  <si>
    <t>Ramona Emilia Brito Marte</t>
  </si>
  <si>
    <t>Anleysi Cristal Brito Matos</t>
  </si>
  <si>
    <t>Evelyn Cecilia Valoy Santana</t>
  </si>
  <si>
    <t>Cesar Augusto Jose Abreu</t>
  </si>
  <si>
    <t>Fior Daliza Pérez Quevedo</t>
  </si>
  <si>
    <t>Ramona Guerrero De León</t>
  </si>
  <si>
    <t>Mabel Lopez Gómez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</si>
  <si>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</si>
  <si>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</si>
  <si>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</si>
  <si>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</si>
  <si>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</si>
  <si>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</si>
  <si>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</si>
  <si>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</si>
  <si>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</si>
  <si>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</si>
  <si>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</si>
  <si>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</si>
  <si>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</si>
  <si>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Julio Cesar Ubiera</t>
  </si>
  <si>
    <t>Encaragada</t>
  </si>
  <si>
    <t>Depto. Juridico</t>
  </si>
  <si>
    <t>Rafael Nivar Manzueta</t>
  </si>
  <si>
    <t>Electricista</t>
  </si>
  <si>
    <t>Tecnico de Compras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</si>
  <si>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</si>
  <si>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</si>
  <si>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</si>
  <si>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</si>
  <si>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</si>
  <si>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Corrdinadora</t>
  </si>
  <si>
    <t>Desarrollo y Prom.</t>
  </si>
  <si>
    <t>Francisco de los Santos M.</t>
  </si>
  <si>
    <t>Racheli de los Santos Rdguez.</t>
  </si>
  <si>
    <t>Juan Buenaventura Marte T.</t>
  </si>
  <si>
    <t>Luis Alberto Amador Castillo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</si>
  <si>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</si>
  <si>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</si>
  <si>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</si>
  <si>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</si>
  <si>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</si>
  <si>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</si>
  <si>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</si>
  <si>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</si>
  <si>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</si>
  <si>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</si>
  <si>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</si>
  <si>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</si>
  <si>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</si>
  <si>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</si>
  <si>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Wilton Andres Pérez de los S.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</si>
  <si>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</si>
  <si>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</si>
  <si>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</si>
  <si>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</si>
  <si>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</si>
  <si>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</si>
  <si>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</si>
  <si>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</si>
  <si>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</si>
  <si>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</si>
  <si>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</si>
  <si>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</si>
  <si>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 xml:space="preserve">                                                              NOMINAS DEL PERSONAL FIJO ACTIVO AL 31 DE OCTUBRE DEL 2021</t>
  </si>
  <si>
    <t>Dolores de la Cruz Muñoz</t>
  </si>
  <si>
    <t xml:space="preserve">                                Enc. Dpto. Financiero</t>
  </si>
  <si>
    <t xml:space="preserve">                   Lic. Wilton A. Pérez de los Santos</t>
  </si>
  <si>
    <t xml:space="preserve">          NOMINAS DEL PERSONAL MILITAR ACTIVO AL 31 DE OTUBRE DEL 2021</t>
  </si>
  <si>
    <t xml:space="preserve">                        NOMINAS DEL PERSONAL CONTRATADOS ACTIVO AL 31 DE OCTUBRE DEL 2021</t>
  </si>
  <si>
    <t>Jaquelin Vittini Baez</t>
  </si>
  <si>
    <t>Recursos Humanos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</si>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</sst>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_-[$RD$-1C0A]* #,##0.00_ ;_-[$RD$-1C0A]* \-#,##0.00\ ;_-[$RD$-1C0A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165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0" fillId="0" borderId="0" xfId="0" applyNumberFormat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5" fontId="5" fillId="2" borderId="1" xfId="0" applyNumberFormat="1" applyFont="1" applyFill="1" applyBorder="1"/>
    <xf numFmtId="0" fontId="5" fillId="0" borderId="0" xfId="0" applyFont="1" applyBorder="1"/>
    <xf numFmtId="165" fontId="5" fillId="3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5" fontId="6" fillId="0" borderId="0" xfId="0" applyNumberFormat="1" applyFont="1" applyBorder="1"/>
    <xf numFmtId="165" fontId="6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0" xfId="0" applyNumberFormat="1" applyFont="1"/>
    <xf numFmtId="165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right"/>
    </xf>
    <xf numFmtId="165" fontId="9" fillId="2" borderId="1" xfId="0" applyNumberFormat="1" applyFont="1" applyFill="1" applyBorder="1"/>
    <xf numFmtId="0" fontId="6" fillId="0" borderId="0" xfId="0" applyFont="1" applyBorder="1"/>
    <xf numFmtId="165" fontId="10" fillId="4" borderId="1" xfId="0" applyNumberFormat="1" applyFont="1" applyFill="1" applyBorder="1"/>
    <xf numFmtId="0" fontId="6" fillId="0" borderId="1" xfId="0" applyFont="1" applyBorder="1" applyAlignment="1">
      <alignment horizontal="center"/>
    </xf>
    <xf numFmtId="165" fontId="10" fillId="4" borderId="2" xfId="0" applyNumberFormat="1" applyFont="1" applyFill="1" applyBorder="1"/>
    <xf numFmtId="0" fontId="2" fillId="0" borderId="0" xfId="0" applyFont="1" applyAlignment="1">
      <alignment horizontal="center" vertical="center"/>
    </xf>
    <xf numFmtId="165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5" fontId="10" fillId="3" borderId="1" xfId="0" applyNumberFormat="1" applyFont="1" applyFill="1" applyBorder="1" applyAlignment="1">
      <alignment horizontal="right"/>
    </xf>
    <xf numFmtId="0" fontId="12" fillId="3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14" fontId="12" fillId="0" borderId="1" xfId="0" applyNumberFormat="1" applyFont="1" applyBorder="1"/>
    <xf numFmtId="0" fontId="13" fillId="2" borderId="1" xfId="0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651125</xdr:colOff>
      <xdr:row>0</xdr:row>
      <xdr:rowOff>64320</xdr:rowOff>
    </xdr:from>
    <xdr:to>
      <xdr:col>6</xdr:col>
      <xdr:colOff>241550</xdr:colOff>
      <xdr:row>2</xdr:row>
      <xdr:rowOff>159570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3681" y="64320"/>
          <a:ext cx="510818" cy="480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0</xdr:row>
      <xdr:rowOff>114300</xdr:rowOff>
    </xdr:from>
    <xdr:to>
      <xdr:col>3</xdr:col>
      <xdr:colOff>312208</xdr:colOff>
      <xdr:row>3</xdr:row>
      <xdr:rowOff>47625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0" y="1143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0</xdr:row>
      <xdr:rowOff>95250</xdr:rowOff>
    </xdr:from>
    <xdr:to>
      <xdr:col>4</xdr:col>
      <xdr:colOff>257175</xdr:colOff>
      <xdr:row>2</xdr:row>
      <xdr:rowOff>133350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6350" y="95250"/>
          <a:ext cx="5334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0</xdr:row>
      <xdr:rowOff>142875</xdr:rowOff>
    </xdr:from>
    <xdr:to>
      <xdr:col>1</xdr:col>
      <xdr:colOff>664633</xdr:colOff>
      <xdr:row>3</xdr:row>
      <xdr:rowOff>76200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2100" y="142875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492161</xdr:colOff>
      <xdr:row>0</xdr:row>
      <xdr:rowOff>0</xdr:rowOff>
    </xdr:from>
    <xdr:to>
      <xdr:col>5</xdr:col>
      <xdr:colOff>352280</xdr:colOff>
      <xdr:row>2</xdr:row>
      <xdr:rowOff>38100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7463" y="0"/>
          <a:ext cx="540475" cy="4149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76200</xdr:rowOff>
    </xdr:from>
    <xdr:to>
      <xdr:col>2</xdr:col>
      <xdr:colOff>474133</xdr:colOff>
      <xdr:row>3</xdr:row>
      <xdr:rowOff>9525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762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9"/>
  <sheetViews>
    <sheetView topLeftCell="A22" zoomScale="89" zoomScaleNormal="89" workbookViewId="0">
      <selection activeCell="G39" sqref="G39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2" width="12.140625" customWidth="1"/>
    <col min="13" max="13" width="13.42578125" customWidth="1"/>
    <col min="14" max="14" width="13.85546875" customWidth="1"/>
  </cols>
  <sheetData>
    <row r="4" spans="1:14" x14ac:dyDescent="0.25">
      <c r="A4" s="50" t="s">
        <v>49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2" t="s">
        <v>166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2"/>
      <c r="B6" s="2"/>
      <c r="C6" s="2" t="s">
        <v>45</v>
      </c>
      <c r="D6" s="2"/>
      <c r="E6" s="2"/>
      <c r="F6" s="3"/>
      <c r="G6" s="3"/>
      <c r="H6" s="3"/>
      <c r="I6" s="3"/>
      <c r="J6" s="3"/>
      <c r="K6" s="3"/>
      <c r="L6" s="3"/>
      <c r="M6" s="3"/>
      <c r="N6" s="3"/>
    </row>
    <row r="7" spans="1:14" ht="18.75" x14ac:dyDescent="0.3">
      <c r="A7" s="4" t="s">
        <v>176</v>
      </c>
      <c r="B7" s="5"/>
      <c r="C7" s="5"/>
      <c r="D7" s="5"/>
      <c r="E7" s="5"/>
      <c r="F7" s="6"/>
      <c r="G7" s="6"/>
      <c r="H7" s="6"/>
      <c r="I7" s="7"/>
      <c r="J7" s="7"/>
      <c r="K7" s="7"/>
      <c r="L7" s="7"/>
      <c r="M7" s="7"/>
      <c r="N7" s="7"/>
    </row>
    <row r="8" spans="1:14" x14ac:dyDescent="0.25">
      <c r="A8" s="24" t="s">
        <v>161</v>
      </c>
      <c r="B8" s="24" t="s">
        <v>154</v>
      </c>
      <c r="C8" s="24" t="s">
        <v>155</v>
      </c>
      <c r="D8" s="24" t="s">
        <v>3</v>
      </c>
      <c r="E8" s="24" t="s">
        <v>156</v>
      </c>
      <c r="F8" s="25" t="s">
        <v>162</v>
      </c>
      <c r="G8" s="25" t="s">
        <v>158</v>
      </c>
      <c r="H8" s="25" t="s">
        <v>159</v>
      </c>
      <c r="I8" s="25" t="s">
        <v>7</v>
      </c>
      <c r="J8" s="25" t="s">
        <v>5</v>
      </c>
      <c r="K8" s="25" t="s">
        <v>6</v>
      </c>
      <c r="L8" s="25" t="s">
        <v>66</v>
      </c>
      <c r="M8" s="25" t="s">
        <v>160</v>
      </c>
      <c r="N8" s="25" t="s">
        <v>8</v>
      </c>
    </row>
    <row r="9" spans="1:14" x14ac:dyDescent="0.25">
      <c r="A9" s="26" t="s">
        <v>129</v>
      </c>
      <c r="B9" s="27" t="s">
        <v>90</v>
      </c>
      <c r="C9" s="27" t="s">
        <v>9</v>
      </c>
      <c r="D9" s="40" t="s">
        <v>172</v>
      </c>
      <c r="E9" s="27" t="s">
        <v>164</v>
      </c>
      <c r="F9" s="28">
        <v>150000</v>
      </c>
      <c r="G9" s="28"/>
      <c r="H9" s="28"/>
      <c r="I9" s="28">
        <v>4305</v>
      </c>
      <c r="J9" s="28">
        <v>23866.62</v>
      </c>
      <c r="K9" s="28">
        <v>4560</v>
      </c>
      <c r="L9" s="41">
        <v>25</v>
      </c>
      <c r="M9" s="28">
        <f>+SUM(I9:L9)</f>
        <v>32756.62</v>
      </c>
      <c r="N9" s="28">
        <f>+F9-M9</f>
        <v>117243.38</v>
      </c>
    </row>
    <row r="10" spans="1:14" x14ac:dyDescent="0.25">
      <c r="A10" s="26" t="s">
        <v>163</v>
      </c>
      <c r="B10" s="27" t="s">
        <v>12</v>
      </c>
      <c r="C10" s="27" t="s">
        <v>11</v>
      </c>
      <c r="D10" s="27" t="s">
        <v>173</v>
      </c>
      <c r="E10" s="27" t="s">
        <v>164</v>
      </c>
      <c r="F10" s="28">
        <v>70000</v>
      </c>
      <c r="G10" s="28"/>
      <c r="H10" s="28"/>
      <c r="I10" s="28">
        <v>2009</v>
      </c>
      <c r="J10" s="28">
        <v>5368.48</v>
      </c>
      <c r="K10" s="29">
        <v>2128</v>
      </c>
      <c r="L10" s="41">
        <v>25</v>
      </c>
      <c r="M10" s="28">
        <f t="shared" ref="M10:M55" si="0">+SUM(I10:L10)</f>
        <v>9530.48</v>
      </c>
      <c r="N10" s="28">
        <f t="shared" ref="N10:N55" si="1">+F10-M10</f>
        <v>60469.520000000004</v>
      </c>
    </row>
    <row r="11" spans="1:14" x14ac:dyDescent="0.25">
      <c r="A11" s="26" t="s">
        <v>78</v>
      </c>
      <c r="B11" s="27" t="s">
        <v>14</v>
      </c>
      <c r="C11" s="27" t="s">
        <v>13</v>
      </c>
      <c r="D11" s="27" t="s">
        <v>173</v>
      </c>
      <c r="E11" s="27" t="s">
        <v>165</v>
      </c>
      <c r="F11" s="28">
        <v>70000</v>
      </c>
      <c r="G11" s="28"/>
      <c r="H11" s="28"/>
      <c r="I11" s="28">
        <v>2009</v>
      </c>
      <c r="J11" s="28">
        <v>5368.48</v>
      </c>
      <c r="K11" s="28">
        <v>2128</v>
      </c>
      <c r="L11" s="41">
        <v>25</v>
      </c>
      <c r="M11" s="28">
        <f t="shared" si="0"/>
        <v>9530.48</v>
      </c>
      <c r="N11" s="28">
        <f t="shared" si="1"/>
        <v>60469.520000000004</v>
      </c>
    </row>
    <row r="12" spans="1:14" x14ac:dyDescent="0.25">
      <c r="A12" s="26" t="s">
        <v>85</v>
      </c>
      <c r="B12" s="27" t="s">
        <v>12</v>
      </c>
      <c r="C12" s="27" t="s">
        <v>79</v>
      </c>
      <c r="D12" s="27" t="s">
        <v>173</v>
      </c>
      <c r="E12" s="27" t="s">
        <v>164</v>
      </c>
      <c r="F12" s="28">
        <v>70000</v>
      </c>
      <c r="G12" s="28"/>
      <c r="H12" s="28"/>
      <c r="I12" s="28">
        <v>2009</v>
      </c>
      <c r="J12" s="28">
        <v>5368.48</v>
      </c>
      <c r="K12" s="28">
        <v>2128</v>
      </c>
      <c r="L12" s="41">
        <v>25</v>
      </c>
      <c r="M12" s="28">
        <f t="shared" si="0"/>
        <v>9530.48</v>
      </c>
      <c r="N12" s="28">
        <f t="shared" si="1"/>
        <v>60469.520000000004</v>
      </c>
    </row>
    <row r="13" spans="1:14" x14ac:dyDescent="0.25">
      <c r="A13" s="26" t="s">
        <v>115</v>
      </c>
      <c r="B13" s="27" t="s">
        <v>12</v>
      </c>
      <c r="C13" s="27" t="s">
        <v>89</v>
      </c>
      <c r="D13" s="27" t="s">
        <v>173</v>
      </c>
      <c r="E13" s="27" t="s">
        <v>164</v>
      </c>
      <c r="F13" s="28">
        <v>45000</v>
      </c>
      <c r="G13" s="28"/>
      <c r="H13" s="28"/>
      <c r="I13" s="28">
        <v>1291.5</v>
      </c>
      <c r="J13" s="28">
        <v>1148.33</v>
      </c>
      <c r="K13" s="28">
        <v>1368</v>
      </c>
      <c r="L13" s="41">
        <v>25</v>
      </c>
      <c r="M13" s="28">
        <f t="shared" si="0"/>
        <v>3832.83</v>
      </c>
      <c r="N13" s="28">
        <f t="shared" si="1"/>
        <v>41167.17</v>
      </c>
    </row>
    <row r="14" spans="1:14" x14ac:dyDescent="0.25">
      <c r="A14" s="26" t="s">
        <v>114</v>
      </c>
      <c r="B14" s="27" t="s">
        <v>133</v>
      </c>
      <c r="C14" s="27" t="s">
        <v>134</v>
      </c>
      <c r="D14" s="27" t="s">
        <v>173</v>
      </c>
      <c r="E14" s="27" t="s">
        <v>165</v>
      </c>
      <c r="F14" s="28">
        <v>70000</v>
      </c>
      <c r="G14" s="28"/>
      <c r="H14" s="28"/>
      <c r="I14" s="28">
        <v>2009</v>
      </c>
      <c r="J14" s="28">
        <v>5130.45</v>
      </c>
      <c r="K14" s="28">
        <v>2128</v>
      </c>
      <c r="L14" s="41">
        <v>1215.1199999999999</v>
      </c>
      <c r="M14" s="28">
        <f t="shared" si="0"/>
        <v>10482.57</v>
      </c>
      <c r="N14" s="28">
        <f t="shared" si="1"/>
        <v>59517.43</v>
      </c>
    </row>
    <row r="15" spans="1:14" x14ac:dyDescent="0.25">
      <c r="A15" s="26" t="s">
        <v>113</v>
      </c>
      <c r="B15" s="27" t="s">
        <v>103</v>
      </c>
      <c r="C15" s="27" t="s">
        <v>90</v>
      </c>
      <c r="D15" s="27" t="s">
        <v>170</v>
      </c>
      <c r="E15" s="27" t="s">
        <v>165</v>
      </c>
      <c r="F15" s="28">
        <v>45000</v>
      </c>
      <c r="G15" s="28"/>
      <c r="H15" s="28"/>
      <c r="I15" s="28">
        <v>1291.5</v>
      </c>
      <c r="J15" s="28">
        <v>1148.33</v>
      </c>
      <c r="K15" s="28">
        <v>1368</v>
      </c>
      <c r="L15" s="41">
        <v>25</v>
      </c>
      <c r="M15" s="28">
        <f t="shared" si="0"/>
        <v>3832.83</v>
      </c>
      <c r="N15" s="28">
        <f t="shared" si="1"/>
        <v>41167.17</v>
      </c>
    </row>
    <row r="16" spans="1:14" x14ac:dyDescent="0.25">
      <c r="A16" s="26" t="s">
        <v>123</v>
      </c>
      <c r="B16" s="27" t="s">
        <v>87</v>
      </c>
      <c r="C16" s="27" t="s">
        <v>88</v>
      </c>
      <c r="D16" s="27" t="s">
        <v>173</v>
      </c>
      <c r="E16" s="27" t="s">
        <v>165</v>
      </c>
      <c r="F16" s="28">
        <v>45000</v>
      </c>
      <c r="G16" s="28"/>
      <c r="H16" s="28"/>
      <c r="I16" s="28">
        <v>1291.5</v>
      </c>
      <c r="J16" s="28">
        <v>1148.33</v>
      </c>
      <c r="K16" s="28">
        <v>1368</v>
      </c>
      <c r="L16" s="41">
        <v>3715.12</v>
      </c>
      <c r="M16" s="28">
        <f t="shared" si="0"/>
        <v>7522.95</v>
      </c>
      <c r="N16" s="28">
        <f t="shared" si="1"/>
        <v>37477.050000000003</v>
      </c>
    </row>
    <row r="17" spans="1:14" x14ac:dyDescent="0.25">
      <c r="A17" s="26" t="s">
        <v>122</v>
      </c>
      <c r="B17" s="27" t="s">
        <v>14</v>
      </c>
      <c r="C17" s="27" t="s">
        <v>67</v>
      </c>
      <c r="D17" s="27" t="s">
        <v>173</v>
      </c>
      <c r="E17" s="27" t="s">
        <v>165</v>
      </c>
      <c r="F17" s="28">
        <v>40000</v>
      </c>
      <c r="G17" s="28"/>
      <c r="H17" s="28"/>
      <c r="I17" s="28">
        <v>1148</v>
      </c>
      <c r="J17" s="28">
        <v>442.65</v>
      </c>
      <c r="K17" s="28">
        <v>1216</v>
      </c>
      <c r="L17" s="41">
        <v>6518.46</v>
      </c>
      <c r="M17" s="28">
        <f t="shared" si="0"/>
        <v>9325.11</v>
      </c>
      <c r="N17" s="28">
        <f t="shared" si="1"/>
        <v>30674.89</v>
      </c>
    </row>
    <row r="18" spans="1:14" x14ac:dyDescent="0.25">
      <c r="A18" s="26" t="s">
        <v>17</v>
      </c>
      <c r="B18" s="27" t="s">
        <v>16</v>
      </c>
      <c r="C18" s="27" t="s">
        <v>18</v>
      </c>
      <c r="D18" s="27" t="s">
        <v>173</v>
      </c>
      <c r="E18" s="27" t="s">
        <v>164</v>
      </c>
      <c r="F18" s="28">
        <v>31000</v>
      </c>
      <c r="G18" s="28"/>
      <c r="H18" s="28"/>
      <c r="I18" s="28">
        <v>889.7</v>
      </c>
      <c r="J18" s="28">
        <v>0</v>
      </c>
      <c r="K18" s="28">
        <v>942.4</v>
      </c>
      <c r="L18" s="41">
        <v>25</v>
      </c>
      <c r="M18" s="28">
        <f t="shared" si="0"/>
        <v>1857.1</v>
      </c>
      <c r="N18" s="28">
        <f t="shared" si="1"/>
        <v>29142.9</v>
      </c>
    </row>
    <row r="19" spans="1:14" x14ac:dyDescent="0.25">
      <c r="A19" s="26" t="s">
        <v>121</v>
      </c>
      <c r="B19" s="27" t="s">
        <v>14</v>
      </c>
      <c r="C19" s="27" t="s">
        <v>19</v>
      </c>
      <c r="D19" s="27" t="s">
        <v>173</v>
      </c>
      <c r="E19" s="27" t="s">
        <v>165</v>
      </c>
      <c r="F19" s="28">
        <v>22000</v>
      </c>
      <c r="G19" s="28"/>
      <c r="H19" s="28"/>
      <c r="I19" s="28">
        <v>631.4</v>
      </c>
      <c r="J19" s="28">
        <v>0</v>
      </c>
      <c r="K19" s="28">
        <v>668.8</v>
      </c>
      <c r="L19" s="41">
        <v>25</v>
      </c>
      <c r="M19" s="28">
        <f t="shared" si="0"/>
        <v>1325.1999999999998</v>
      </c>
      <c r="N19" s="28">
        <f t="shared" si="1"/>
        <v>20674.8</v>
      </c>
    </row>
    <row r="20" spans="1:14" x14ac:dyDescent="0.25">
      <c r="A20" s="26" t="s">
        <v>120</v>
      </c>
      <c r="B20" s="27" t="s">
        <v>68</v>
      </c>
      <c r="C20" s="27" t="s">
        <v>69</v>
      </c>
      <c r="D20" s="27" t="s">
        <v>173</v>
      </c>
      <c r="E20" s="27" t="s">
        <v>164</v>
      </c>
      <c r="F20" s="28">
        <v>35000</v>
      </c>
      <c r="G20" s="28"/>
      <c r="H20" s="28"/>
      <c r="I20" s="28">
        <v>1004.5</v>
      </c>
      <c r="J20" s="28">
        <v>0</v>
      </c>
      <c r="K20" s="28">
        <v>1064</v>
      </c>
      <c r="L20" s="41">
        <v>25</v>
      </c>
      <c r="M20" s="28">
        <f t="shared" si="0"/>
        <v>2093.5</v>
      </c>
      <c r="N20" s="28">
        <f t="shared" si="1"/>
        <v>32906.5</v>
      </c>
    </row>
    <row r="21" spans="1:14" x14ac:dyDescent="0.25">
      <c r="A21" s="26" t="s">
        <v>22</v>
      </c>
      <c r="B21" s="27" t="s">
        <v>73</v>
      </c>
      <c r="C21" s="27" t="s">
        <v>23</v>
      </c>
      <c r="D21" s="27" t="s">
        <v>173</v>
      </c>
      <c r="E21" s="27" t="s">
        <v>165</v>
      </c>
      <c r="F21" s="28">
        <v>20000</v>
      </c>
      <c r="G21" s="28"/>
      <c r="H21" s="28"/>
      <c r="I21" s="28">
        <v>574</v>
      </c>
      <c r="J21" s="28">
        <v>0</v>
      </c>
      <c r="K21" s="28">
        <v>608</v>
      </c>
      <c r="L21" s="41">
        <v>2025</v>
      </c>
      <c r="M21" s="28">
        <f t="shared" si="0"/>
        <v>3207</v>
      </c>
      <c r="N21" s="28">
        <f t="shared" si="1"/>
        <v>16793</v>
      </c>
    </row>
    <row r="22" spans="1:14" x14ac:dyDescent="0.25">
      <c r="A22" s="26" t="s">
        <v>24</v>
      </c>
      <c r="B22" s="27" t="s">
        <v>72</v>
      </c>
      <c r="C22" s="27" t="s">
        <v>25</v>
      </c>
      <c r="D22" s="27" t="s">
        <v>173</v>
      </c>
      <c r="E22" s="27" t="s">
        <v>165</v>
      </c>
      <c r="F22" s="28">
        <v>45000</v>
      </c>
      <c r="G22" s="28"/>
      <c r="H22" s="28"/>
      <c r="I22" s="28">
        <v>1291.5</v>
      </c>
      <c r="J22" s="28">
        <v>969.81</v>
      </c>
      <c r="K22" s="28">
        <v>1368</v>
      </c>
      <c r="L22" s="41">
        <v>525</v>
      </c>
      <c r="M22" s="28">
        <f t="shared" si="0"/>
        <v>4154.3099999999995</v>
      </c>
      <c r="N22" s="28">
        <f t="shared" si="1"/>
        <v>40845.69</v>
      </c>
    </row>
    <row r="23" spans="1:14" x14ac:dyDescent="0.25">
      <c r="A23" s="26" t="s">
        <v>119</v>
      </c>
      <c r="B23" s="27" t="s">
        <v>70</v>
      </c>
      <c r="C23" s="27" t="s">
        <v>15</v>
      </c>
      <c r="D23" s="27" t="s">
        <v>173</v>
      </c>
      <c r="E23" s="27" t="s">
        <v>165</v>
      </c>
      <c r="F23" s="28">
        <v>35000</v>
      </c>
      <c r="G23" s="28"/>
      <c r="H23" s="28"/>
      <c r="I23" s="28">
        <v>1004.5</v>
      </c>
      <c r="J23" s="28">
        <v>0</v>
      </c>
      <c r="K23" s="28">
        <v>1064</v>
      </c>
      <c r="L23" s="41">
        <v>4226.3</v>
      </c>
      <c r="M23" s="28">
        <f t="shared" si="0"/>
        <v>6294.8</v>
      </c>
      <c r="N23" s="28">
        <f t="shared" si="1"/>
        <v>28705.200000000001</v>
      </c>
    </row>
    <row r="24" spans="1:14" x14ac:dyDescent="0.25">
      <c r="A24" s="26" t="s">
        <v>26</v>
      </c>
      <c r="B24" s="27" t="s">
        <v>27</v>
      </c>
      <c r="C24" s="27" t="s">
        <v>28</v>
      </c>
      <c r="D24" s="27" t="s">
        <v>173</v>
      </c>
      <c r="E24" s="27" t="s">
        <v>164</v>
      </c>
      <c r="F24" s="28">
        <v>18600</v>
      </c>
      <c r="G24" s="28"/>
      <c r="H24" s="28"/>
      <c r="I24" s="28">
        <v>533.82000000000005</v>
      </c>
      <c r="J24" s="28">
        <v>0</v>
      </c>
      <c r="K24" s="28">
        <v>565.44000000000005</v>
      </c>
      <c r="L24" s="41">
        <v>25</v>
      </c>
      <c r="M24" s="28">
        <f t="shared" si="0"/>
        <v>1124.2600000000002</v>
      </c>
      <c r="N24" s="28">
        <f t="shared" si="1"/>
        <v>17475.739999999998</v>
      </c>
    </row>
    <row r="25" spans="1:14" x14ac:dyDescent="0.25">
      <c r="A25" s="26" t="s">
        <v>74</v>
      </c>
      <c r="B25" s="27" t="s">
        <v>36</v>
      </c>
      <c r="C25" s="27" t="s">
        <v>167</v>
      </c>
      <c r="D25" s="27" t="s">
        <v>174</v>
      </c>
      <c r="E25" s="27" t="s">
        <v>165</v>
      </c>
      <c r="F25" s="28">
        <v>23500</v>
      </c>
      <c r="G25" s="28"/>
      <c r="H25" s="28"/>
      <c r="I25" s="28">
        <v>674.45</v>
      </c>
      <c r="J25" s="28">
        <v>0</v>
      </c>
      <c r="K25" s="28">
        <v>714.4</v>
      </c>
      <c r="L25" s="41">
        <v>2025</v>
      </c>
      <c r="M25" s="28">
        <f t="shared" si="0"/>
        <v>3413.85</v>
      </c>
      <c r="N25" s="28">
        <f t="shared" si="1"/>
        <v>20086.150000000001</v>
      </c>
    </row>
    <row r="26" spans="1:14" x14ac:dyDescent="0.25">
      <c r="A26" s="26" t="s">
        <v>65</v>
      </c>
      <c r="B26" s="27" t="s">
        <v>62</v>
      </c>
      <c r="C26" s="27" t="s">
        <v>30</v>
      </c>
      <c r="D26" s="27" t="s">
        <v>174</v>
      </c>
      <c r="E26" s="27" t="s">
        <v>165</v>
      </c>
      <c r="F26" s="28">
        <v>17000</v>
      </c>
      <c r="G26" s="28"/>
      <c r="H26" s="28"/>
      <c r="I26" s="28">
        <v>487.9</v>
      </c>
      <c r="J26" s="28">
        <v>0</v>
      </c>
      <c r="K26" s="28">
        <v>516.79999999999995</v>
      </c>
      <c r="L26" s="41">
        <v>25</v>
      </c>
      <c r="M26" s="28">
        <f t="shared" si="0"/>
        <v>1029.6999999999998</v>
      </c>
      <c r="N26" s="28">
        <f t="shared" si="1"/>
        <v>15970.3</v>
      </c>
    </row>
    <row r="27" spans="1:14" x14ac:dyDescent="0.25">
      <c r="A27" s="26" t="s">
        <v>29</v>
      </c>
      <c r="B27" s="27" t="s">
        <v>73</v>
      </c>
      <c r="C27" s="27" t="s">
        <v>71</v>
      </c>
      <c r="D27" s="27" t="s">
        <v>173</v>
      </c>
      <c r="E27" s="27" t="s">
        <v>165</v>
      </c>
      <c r="F27" s="28">
        <v>26000</v>
      </c>
      <c r="G27" s="28"/>
      <c r="H27" s="28"/>
      <c r="I27" s="28">
        <v>746.2</v>
      </c>
      <c r="J27" s="28">
        <v>0</v>
      </c>
      <c r="K27" s="28">
        <v>790.4</v>
      </c>
      <c r="L27" s="41">
        <v>25</v>
      </c>
      <c r="M27" s="28">
        <f t="shared" si="0"/>
        <v>1561.6</v>
      </c>
      <c r="N27" s="28">
        <f t="shared" si="1"/>
        <v>24438.400000000001</v>
      </c>
    </row>
    <row r="28" spans="1:14" x14ac:dyDescent="0.25">
      <c r="A28" s="26" t="s">
        <v>31</v>
      </c>
      <c r="B28" s="27" t="s">
        <v>111</v>
      </c>
      <c r="C28" s="27" t="s">
        <v>61</v>
      </c>
      <c r="D28" s="27" t="s">
        <v>173</v>
      </c>
      <c r="E28" s="27" t="s">
        <v>164</v>
      </c>
      <c r="F28" s="28">
        <v>25000</v>
      </c>
      <c r="G28" s="28"/>
      <c r="H28" s="28"/>
      <c r="I28" s="28">
        <v>717.5</v>
      </c>
      <c r="J28" s="28">
        <v>0</v>
      </c>
      <c r="K28" s="28">
        <v>760</v>
      </c>
      <c r="L28" s="41">
        <v>25</v>
      </c>
      <c r="M28" s="28">
        <f t="shared" si="0"/>
        <v>1502.5</v>
      </c>
      <c r="N28" s="28">
        <f t="shared" si="1"/>
        <v>23497.5</v>
      </c>
    </row>
    <row r="29" spans="1:14" x14ac:dyDescent="0.25">
      <c r="A29" s="26" t="s">
        <v>32</v>
      </c>
      <c r="B29" s="27" t="s">
        <v>33</v>
      </c>
      <c r="C29" s="27" t="s">
        <v>34</v>
      </c>
      <c r="D29" s="27" t="s">
        <v>173</v>
      </c>
      <c r="E29" s="27" t="s">
        <v>164</v>
      </c>
      <c r="F29" s="28">
        <v>25000</v>
      </c>
      <c r="G29" s="28"/>
      <c r="H29" s="28"/>
      <c r="I29" s="28">
        <v>717.5</v>
      </c>
      <c r="J29" s="28">
        <v>0</v>
      </c>
      <c r="K29" s="28">
        <v>760</v>
      </c>
      <c r="L29" s="41">
        <v>525</v>
      </c>
      <c r="M29" s="28">
        <f t="shared" si="0"/>
        <v>2002.5</v>
      </c>
      <c r="N29" s="28">
        <f t="shared" si="1"/>
        <v>22997.5</v>
      </c>
    </row>
    <row r="30" spans="1:14" x14ac:dyDescent="0.25">
      <c r="A30" s="26" t="s">
        <v>35</v>
      </c>
      <c r="B30" s="27" t="s">
        <v>33</v>
      </c>
      <c r="C30" s="27" t="s">
        <v>34</v>
      </c>
      <c r="D30" s="27" t="s">
        <v>173</v>
      </c>
      <c r="E30" s="27" t="s">
        <v>164</v>
      </c>
      <c r="F30" s="28">
        <v>25000</v>
      </c>
      <c r="G30" s="28"/>
      <c r="H30" s="28"/>
      <c r="I30" s="28">
        <v>717.5</v>
      </c>
      <c r="J30" s="28">
        <v>0</v>
      </c>
      <c r="K30" s="28">
        <v>760</v>
      </c>
      <c r="L30" s="41">
        <v>25</v>
      </c>
      <c r="M30" s="28">
        <f t="shared" si="0"/>
        <v>1502.5</v>
      </c>
      <c r="N30" s="28">
        <f t="shared" si="1"/>
        <v>23497.5</v>
      </c>
    </row>
    <row r="31" spans="1:14" x14ac:dyDescent="0.25">
      <c r="A31" s="26" t="s">
        <v>118</v>
      </c>
      <c r="B31" s="27" t="s">
        <v>86</v>
      </c>
      <c r="C31" s="27" t="s">
        <v>34</v>
      </c>
      <c r="D31" s="27" t="s">
        <v>173</v>
      </c>
      <c r="E31" s="27" t="s">
        <v>165</v>
      </c>
      <c r="F31" s="28">
        <v>30000</v>
      </c>
      <c r="G31" s="28"/>
      <c r="H31" s="28"/>
      <c r="I31" s="28">
        <v>861</v>
      </c>
      <c r="J31" s="28">
        <v>2841.28</v>
      </c>
      <c r="K31" s="28">
        <v>912</v>
      </c>
      <c r="L31" s="41">
        <v>25</v>
      </c>
      <c r="M31" s="28">
        <f t="shared" si="0"/>
        <v>4639.2800000000007</v>
      </c>
      <c r="N31" s="28">
        <f t="shared" si="1"/>
        <v>25360.720000000001</v>
      </c>
    </row>
    <row r="32" spans="1:14" x14ac:dyDescent="0.25">
      <c r="A32" s="26" t="s">
        <v>117</v>
      </c>
      <c r="B32" s="27" t="s">
        <v>63</v>
      </c>
      <c r="C32" s="27" t="s">
        <v>9</v>
      </c>
      <c r="D32" s="27" t="s">
        <v>170</v>
      </c>
      <c r="E32" s="27" t="s">
        <v>165</v>
      </c>
      <c r="F32" s="28">
        <v>37000</v>
      </c>
      <c r="G32" s="28"/>
      <c r="H32" s="28"/>
      <c r="I32" s="28">
        <v>1061.9000000000001</v>
      </c>
      <c r="J32" s="28">
        <v>19.25</v>
      </c>
      <c r="K32" s="29">
        <v>1124.8</v>
      </c>
      <c r="L32" s="28">
        <v>25</v>
      </c>
      <c r="M32" s="28">
        <f t="shared" si="0"/>
        <v>2230.9499999999998</v>
      </c>
      <c r="N32" s="28">
        <f t="shared" si="1"/>
        <v>34769.050000000003</v>
      </c>
    </row>
    <row r="33" spans="1:14" x14ac:dyDescent="0.25">
      <c r="A33" s="27" t="s">
        <v>37</v>
      </c>
      <c r="B33" s="27" t="s">
        <v>36</v>
      </c>
      <c r="C33" s="31" t="s">
        <v>64</v>
      </c>
      <c r="D33" s="27" t="s">
        <v>171</v>
      </c>
      <c r="E33" s="27" t="s">
        <v>165</v>
      </c>
      <c r="F33" s="32">
        <v>18000</v>
      </c>
      <c r="G33" s="32"/>
      <c r="H33" s="32"/>
      <c r="I33" s="28">
        <v>516.6</v>
      </c>
      <c r="J33" s="32">
        <v>0</v>
      </c>
      <c r="K33" s="32">
        <v>547.20000000000005</v>
      </c>
      <c r="L33" s="28">
        <v>25</v>
      </c>
      <c r="M33" s="28">
        <f t="shared" si="0"/>
        <v>1088.8000000000002</v>
      </c>
      <c r="N33" s="28">
        <f t="shared" si="1"/>
        <v>16911.2</v>
      </c>
    </row>
    <row r="34" spans="1:14" x14ac:dyDescent="0.25">
      <c r="A34" s="27" t="s">
        <v>112</v>
      </c>
      <c r="B34" s="27" t="s">
        <v>97</v>
      </c>
      <c r="C34" s="31" t="s">
        <v>30</v>
      </c>
      <c r="D34" s="27" t="s">
        <v>174</v>
      </c>
      <c r="E34" s="27" t="s">
        <v>165</v>
      </c>
      <c r="F34" s="28">
        <v>23500</v>
      </c>
      <c r="G34" s="28"/>
      <c r="H34" s="28"/>
      <c r="I34" s="28">
        <v>674.45</v>
      </c>
      <c r="J34" s="28">
        <v>0</v>
      </c>
      <c r="K34" s="28">
        <v>714.4</v>
      </c>
      <c r="L34" s="41">
        <v>25</v>
      </c>
      <c r="M34" s="28">
        <f t="shared" si="0"/>
        <v>1413.85</v>
      </c>
      <c r="N34" s="28">
        <f t="shared" si="1"/>
        <v>22086.15</v>
      </c>
    </row>
    <row r="35" spans="1:14" x14ac:dyDescent="0.25">
      <c r="A35" s="26" t="s">
        <v>116</v>
      </c>
      <c r="B35" s="27" t="s">
        <v>38</v>
      </c>
      <c r="C35" s="27" t="s">
        <v>23</v>
      </c>
      <c r="D35" s="27" t="s">
        <v>174</v>
      </c>
      <c r="E35" s="27" t="s">
        <v>165</v>
      </c>
      <c r="F35" s="28">
        <v>13000</v>
      </c>
      <c r="G35" s="28"/>
      <c r="H35" s="28"/>
      <c r="I35" s="28">
        <v>373.1</v>
      </c>
      <c r="J35" s="28">
        <v>0</v>
      </c>
      <c r="K35" s="28">
        <v>395.2</v>
      </c>
      <c r="L35" s="41">
        <v>1025</v>
      </c>
      <c r="M35" s="28">
        <f t="shared" si="0"/>
        <v>1793.3</v>
      </c>
      <c r="N35" s="28">
        <f t="shared" si="1"/>
        <v>11206.7</v>
      </c>
    </row>
    <row r="36" spans="1:14" x14ac:dyDescent="0.25">
      <c r="A36" s="26" t="s">
        <v>124</v>
      </c>
      <c r="B36" s="27" t="s">
        <v>38</v>
      </c>
      <c r="C36" s="27" t="s">
        <v>23</v>
      </c>
      <c r="D36" s="27" t="s">
        <v>174</v>
      </c>
      <c r="E36" s="27" t="s">
        <v>165</v>
      </c>
      <c r="F36" s="28">
        <v>15000</v>
      </c>
      <c r="G36" s="28"/>
      <c r="H36" s="28"/>
      <c r="I36" s="28">
        <v>430.5</v>
      </c>
      <c r="J36" s="28">
        <v>0</v>
      </c>
      <c r="K36" s="28">
        <v>456</v>
      </c>
      <c r="L36" s="41">
        <v>25</v>
      </c>
      <c r="M36" s="28">
        <f t="shared" si="0"/>
        <v>911.5</v>
      </c>
      <c r="N36" s="28">
        <f t="shared" si="1"/>
        <v>14088.5</v>
      </c>
    </row>
    <row r="37" spans="1:14" x14ac:dyDescent="0.25">
      <c r="A37" s="26" t="s">
        <v>131</v>
      </c>
      <c r="B37" s="27" t="s">
        <v>38</v>
      </c>
      <c r="C37" s="27" t="s">
        <v>23</v>
      </c>
      <c r="D37" s="27" t="s">
        <v>174</v>
      </c>
      <c r="E37" s="27" t="s">
        <v>165</v>
      </c>
      <c r="F37" s="28">
        <v>15000</v>
      </c>
      <c r="G37" s="28"/>
      <c r="H37" s="28"/>
      <c r="I37" s="28">
        <v>430.5</v>
      </c>
      <c r="J37" s="28">
        <v>0</v>
      </c>
      <c r="K37" s="28">
        <v>456</v>
      </c>
      <c r="L37" s="41">
        <v>25</v>
      </c>
      <c r="M37" s="28">
        <f t="shared" si="0"/>
        <v>911.5</v>
      </c>
      <c r="N37" s="28">
        <f t="shared" si="1"/>
        <v>14088.5</v>
      </c>
    </row>
    <row r="38" spans="1:14" x14ac:dyDescent="0.25">
      <c r="A38" s="26" t="s">
        <v>177</v>
      </c>
      <c r="B38" s="27" t="s">
        <v>38</v>
      </c>
      <c r="C38" s="27" t="s">
        <v>23</v>
      </c>
      <c r="D38" s="27" t="s">
        <v>174</v>
      </c>
      <c r="E38" s="27" t="s">
        <v>165</v>
      </c>
      <c r="F38" s="28">
        <v>15000</v>
      </c>
      <c r="G38" s="28"/>
      <c r="H38" s="28"/>
      <c r="I38" s="28">
        <v>430.5</v>
      </c>
      <c r="J38" s="28">
        <v>0</v>
      </c>
      <c r="K38" s="28">
        <v>456</v>
      </c>
      <c r="L38" s="41">
        <v>25</v>
      </c>
      <c r="M38" s="28">
        <f t="shared" ref="M38" si="2">+SUM(I38:L38)</f>
        <v>911.5</v>
      </c>
      <c r="N38" s="28">
        <f t="shared" ref="N38" si="3">+F38-M38</f>
        <v>14088.5</v>
      </c>
    </row>
    <row r="39" spans="1:14" x14ac:dyDescent="0.25">
      <c r="A39" s="26" t="s">
        <v>75</v>
      </c>
      <c r="B39" s="27" t="s">
        <v>68</v>
      </c>
      <c r="C39" s="27" t="s">
        <v>104</v>
      </c>
      <c r="D39" s="27" t="s">
        <v>173</v>
      </c>
      <c r="E39" s="27" t="s">
        <v>164</v>
      </c>
      <c r="F39" s="28">
        <v>22000</v>
      </c>
      <c r="G39" s="28"/>
      <c r="H39" s="28"/>
      <c r="I39" s="28">
        <v>631.4</v>
      </c>
      <c r="J39" s="28">
        <v>0</v>
      </c>
      <c r="K39" s="28">
        <v>668.8</v>
      </c>
      <c r="L39" s="41">
        <v>25</v>
      </c>
      <c r="M39" s="28">
        <f t="shared" si="0"/>
        <v>1325.1999999999998</v>
      </c>
      <c r="N39" s="28">
        <f t="shared" si="1"/>
        <v>20674.8</v>
      </c>
    </row>
    <row r="40" spans="1:14" x14ac:dyDescent="0.25">
      <c r="A40" s="26" t="s">
        <v>76</v>
      </c>
      <c r="B40" s="27" t="s">
        <v>77</v>
      </c>
      <c r="C40" s="27" t="s">
        <v>30</v>
      </c>
      <c r="D40" s="27" t="s">
        <v>174</v>
      </c>
      <c r="E40" s="27" t="s">
        <v>164</v>
      </c>
      <c r="F40" s="28">
        <v>15000</v>
      </c>
      <c r="G40" s="28"/>
      <c r="H40" s="28"/>
      <c r="I40" s="28">
        <v>430.5</v>
      </c>
      <c r="J40" s="28">
        <v>0</v>
      </c>
      <c r="K40" s="28">
        <v>456</v>
      </c>
      <c r="L40" s="41">
        <v>1125</v>
      </c>
      <c r="M40" s="28">
        <f t="shared" si="0"/>
        <v>2011.5</v>
      </c>
      <c r="N40" s="28">
        <f t="shared" si="1"/>
        <v>12988.5</v>
      </c>
    </row>
    <row r="41" spans="1:14" x14ac:dyDescent="0.25">
      <c r="A41" s="26" t="s">
        <v>40</v>
      </c>
      <c r="B41" s="27" t="s">
        <v>39</v>
      </c>
      <c r="C41" s="27" t="s">
        <v>21</v>
      </c>
      <c r="D41" s="27" t="s">
        <v>174</v>
      </c>
      <c r="E41" s="27" t="s">
        <v>164</v>
      </c>
      <c r="F41" s="28">
        <v>14300</v>
      </c>
      <c r="G41" s="28"/>
      <c r="H41" s="28"/>
      <c r="I41" s="28">
        <v>410.41</v>
      </c>
      <c r="J41" s="28">
        <v>0</v>
      </c>
      <c r="K41" s="28">
        <v>434.72</v>
      </c>
      <c r="L41" s="41">
        <v>25</v>
      </c>
      <c r="M41" s="28">
        <f t="shared" si="0"/>
        <v>870.13000000000011</v>
      </c>
      <c r="N41" s="28">
        <f t="shared" si="1"/>
        <v>13429.869999999999</v>
      </c>
    </row>
    <row r="42" spans="1:14" x14ac:dyDescent="0.25">
      <c r="A42" s="26" t="s">
        <v>41</v>
      </c>
      <c r="B42" s="27" t="s">
        <v>39</v>
      </c>
      <c r="C42" s="27" t="s">
        <v>21</v>
      </c>
      <c r="D42" s="27" t="s">
        <v>174</v>
      </c>
      <c r="E42" s="27" t="s">
        <v>164</v>
      </c>
      <c r="F42" s="28">
        <v>14300</v>
      </c>
      <c r="G42" s="28"/>
      <c r="H42" s="28"/>
      <c r="I42" s="28">
        <v>410.41</v>
      </c>
      <c r="J42" s="28">
        <v>0</v>
      </c>
      <c r="K42" s="28">
        <v>434.72</v>
      </c>
      <c r="L42" s="41">
        <v>25</v>
      </c>
      <c r="M42" s="28">
        <f t="shared" si="0"/>
        <v>870.13000000000011</v>
      </c>
      <c r="N42" s="28">
        <f t="shared" si="1"/>
        <v>13429.869999999999</v>
      </c>
    </row>
    <row r="43" spans="1:14" x14ac:dyDescent="0.25">
      <c r="A43" s="27" t="s">
        <v>42</v>
      </c>
      <c r="B43" s="27" t="s">
        <v>39</v>
      </c>
      <c r="C43" s="27" t="s">
        <v>21</v>
      </c>
      <c r="D43" s="27" t="s">
        <v>174</v>
      </c>
      <c r="E43" s="27" t="s">
        <v>164</v>
      </c>
      <c r="F43" s="28">
        <v>14300</v>
      </c>
      <c r="G43" s="28"/>
      <c r="H43" s="28"/>
      <c r="I43" s="28">
        <v>410.41</v>
      </c>
      <c r="J43" s="28">
        <v>0</v>
      </c>
      <c r="K43" s="28">
        <v>434.72</v>
      </c>
      <c r="L43" s="41">
        <v>25</v>
      </c>
      <c r="M43" s="28">
        <f t="shared" si="0"/>
        <v>870.13000000000011</v>
      </c>
      <c r="N43" s="28">
        <f t="shared" si="1"/>
        <v>13429.869999999999</v>
      </c>
    </row>
    <row r="44" spans="1:14" x14ac:dyDescent="0.25">
      <c r="A44" s="26" t="s">
        <v>43</v>
      </c>
      <c r="B44" s="27" t="s">
        <v>39</v>
      </c>
      <c r="C44" s="27" t="s">
        <v>21</v>
      </c>
      <c r="D44" s="27" t="s">
        <v>174</v>
      </c>
      <c r="E44" s="27" t="s">
        <v>164</v>
      </c>
      <c r="F44" s="28">
        <v>11000</v>
      </c>
      <c r="G44" s="28"/>
      <c r="H44" s="28"/>
      <c r="I44" s="28">
        <v>315.7</v>
      </c>
      <c r="J44" s="28">
        <v>0</v>
      </c>
      <c r="K44" s="28">
        <v>334.4</v>
      </c>
      <c r="L44" s="41">
        <v>25</v>
      </c>
      <c r="M44" s="28">
        <f t="shared" si="0"/>
        <v>675.09999999999991</v>
      </c>
      <c r="N44" s="28">
        <f t="shared" si="1"/>
        <v>10324.9</v>
      </c>
    </row>
    <row r="45" spans="1:14" x14ac:dyDescent="0.25">
      <c r="A45" s="26" t="s">
        <v>125</v>
      </c>
      <c r="B45" s="27" t="s">
        <v>39</v>
      </c>
      <c r="C45" s="27" t="s">
        <v>21</v>
      </c>
      <c r="D45" s="27" t="s">
        <v>174</v>
      </c>
      <c r="E45" s="27" t="s">
        <v>164</v>
      </c>
      <c r="F45" s="28">
        <v>15000</v>
      </c>
      <c r="G45" s="28"/>
      <c r="H45" s="28"/>
      <c r="I45" s="28">
        <v>430.5</v>
      </c>
      <c r="J45" s="28">
        <v>0</v>
      </c>
      <c r="K45" s="28">
        <v>456</v>
      </c>
      <c r="L45" s="41">
        <v>11824.73</v>
      </c>
      <c r="M45" s="28">
        <f t="shared" si="0"/>
        <v>12711.23</v>
      </c>
      <c r="N45" s="28">
        <f t="shared" si="1"/>
        <v>2288.7700000000004</v>
      </c>
    </row>
    <row r="46" spans="1:14" x14ac:dyDescent="0.25">
      <c r="A46" s="26"/>
      <c r="B46" s="27"/>
      <c r="C46" s="27"/>
      <c r="D46" s="27"/>
      <c r="E46" s="27"/>
      <c r="F46" s="28"/>
      <c r="G46" s="28"/>
      <c r="H46" s="28"/>
      <c r="I46" s="28"/>
      <c r="J46" s="28"/>
      <c r="K46" s="28"/>
      <c r="L46" s="41"/>
      <c r="M46" s="28"/>
      <c r="N46" s="28"/>
    </row>
    <row r="47" spans="1:14" x14ac:dyDescent="0.25">
      <c r="A47" s="24" t="s">
        <v>161</v>
      </c>
      <c r="B47" s="24" t="s">
        <v>154</v>
      </c>
      <c r="C47" s="24" t="s">
        <v>155</v>
      </c>
      <c r="D47" s="24" t="s">
        <v>3</v>
      </c>
      <c r="E47" s="24" t="s">
        <v>156</v>
      </c>
      <c r="F47" s="25" t="s">
        <v>162</v>
      </c>
      <c r="G47" s="25" t="s">
        <v>158</v>
      </c>
      <c r="H47" s="25" t="s">
        <v>159</v>
      </c>
      <c r="I47" s="25" t="s">
        <v>7</v>
      </c>
      <c r="J47" s="25" t="s">
        <v>5</v>
      </c>
      <c r="K47" s="25" t="s">
        <v>6</v>
      </c>
      <c r="L47" s="25" t="s">
        <v>66</v>
      </c>
      <c r="M47" s="39" t="s">
        <v>160</v>
      </c>
      <c r="N47" s="25" t="s">
        <v>8</v>
      </c>
    </row>
    <row r="48" spans="1:14" x14ac:dyDescent="0.25">
      <c r="A48" s="26" t="s">
        <v>128</v>
      </c>
      <c r="B48" s="27" t="s">
        <v>39</v>
      </c>
      <c r="C48" s="27" t="s">
        <v>21</v>
      </c>
      <c r="D48" s="27" t="s">
        <v>174</v>
      </c>
      <c r="E48" s="27" t="s">
        <v>164</v>
      </c>
      <c r="F48" s="28">
        <v>15000</v>
      </c>
      <c r="G48" s="28"/>
      <c r="H48" s="28"/>
      <c r="I48" s="28">
        <v>430.5</v>
      </c>
      <c r="J48" s="28">
        <v>0</v>
      </c>
      <c r="K48" s="28">
        <v>456</v>
      </c>
      <c r="L48" s="41">
        <v>525</v>
      </c>
      <c r="M48" s="28">
        <f t="shared" si="0"/>
        <v>1411.5</v>
      </c>
      <c r="N48" s="28">
        <f t="shared" si="1"/>
        <v>13588.5</v>
      </c>
    </row>
    <row r="49" spans="1:14" x14ac:dyDescent="0.25">
      <c r="A49" s="26" t="s">
        <v>126</v>
      </c>
      <c r="B49" s="27" t="s">
        <v>39</v>
      </c>
      <c r="C49" s="27" t="s">
        <v>21</v>
      </c>
      <c r="D49" s="27" t="s">
        <v>174</v>
      </c>
      <c r="E49" s="27" t="s">
        <v>164</v>
      </c>
      <c r="F49" s="28">
        <v>11000</v>
      </c>
      <c r="G49" s="28"/>
      <c r="H49" s="28"/>
      <c r="I49" s="28">
        <v>315.7</v>
      </c>
      <c r="J49" s="28">
        <v>0</v>
      </c>
      <c r="K49" s="28">
        <v>334.4</v>
      </c>
      <c r="L49" s="41">
        <v>25</v>
      </c>
      <c r="M49" s="28">
        <f t="shared" si="0"/>
        <v>675.09999999999991</v>
      </c>
      <c r="N49" s="28">
        <f t="shared" si="1"/>
        <v>10324.9</v>
      </c>
    </row>
    <row r="50" spans="1:14" x14ac:dyDescent="0.25">
      <c r="A50" s="26" t="s">
        <v>95</v>
      </c>
      <c r="B50" s="27" t="s">
        <v>98</v>
      </c>
      <c r="C50" s="27" t="s">
        <v>21</v>
      </c>
      <c r="D50" s="27" t="s">
        <v>174</v>
      </c>
      <c r="E50" s="27" t="s">
        <v>164</v>
      </c>
      <c r="F50" s="28">
        <v>25000</v>
      </c>
      <c r="G50" s="28"/>
      <c r="H50" s="28"/>
      <c r="I50" s="28">
        <v>717.5</v>
      </c>
      <c r="J50" s="28">
        <v>0</v>
      </c>
      <c r="K50" s="28">
        <v>760</v>
      </c>
      <c r="L50" s="41">
        <v>25</v>
      </c>
      <c r="M50" s="28">
        <f t="shared" si="0"/>
        <v>1502.5</v>
      </c>
      <c r="N50" s="28">
        <f t="shared" si="1"/>
        <v>23497.5</v>
      </c>
    </row>
    <row r="51" spans="1:14" x14ac:dyDescent="0.25">
      <c r="A51" s="26" t="s">
        <v>147</v>
      </c>
      <c r="B51" s="27" t="s">
        <v>98</v>
      </c>
      <c r="C51" s="27" t="s">
        <v>21</v>
      </c>
      <c r="D51" s="27" t="s">
        <v>174</v>
      </c>
      <c r="E51" s="27" t="s">
        <v>164</v>
      </c>
      <c r="F51" s="28">
        <v>20000</v>
      </c>
      <c r="G51" s="28"/>
      <c r="H51" s="28"/>
      <c r="I51" s="28">
        <v>574</v>
      </c>
      <c r="J51" s="28">
        <v>0</v>
      </c>
      <c r="K51" s="28">
        <v>608</v>
      </c>
      <c r="L51" s="41">
        <v>25</v>
      </c>
      <c r="M51" s="28">
        <f t="shared" si="0"/>
        <v>1207</v>
      </c>
      <c r="N51" s="28">
        <f t="shared" si="1"/>
        <v>18793</v>
      </c>
    </row>
    <row r="52" spans="1:14" x14ac:dyDescent="0.25">
      <c r="A52" s="26" t="s">
        <v>151</v>
      </c>
      <c r="B52" s="27" t="s">
        <v>98</v>
      </c>
      <c r="C52" s="27" t="s">
        <v>21</v>
      </c>
      <c r="D52" s="27" t="s">
        <v>174</v>
      </c>
      <c r="E52" s="27" t="s">
        <v>164</v>
      </c>
      <c r="F52" s="28">
        <v>14000</v>
      </c>
      <c r="G52" s="28"/>
      <c r="H52" s="28"/>
      <c r="I52" s="28">
        <v>401.8</v>
      </c>
      <c r="J52" s="28">
        <v>0</v>
      </c>
      <c r="K52" s="28">
        <v>425.6</v>
      </c>
      <c r="L52" s="41">
        <v>25</v>
      </c>
      <c r="M52" s="28">
        <f t="shared" si="0"/>
        <v>852.40000000000009</v>
      </c>
      <c r="N52" s="28">
        <f t="shared" si="1"/>
        <v>13147.6</v>
      </c>
    </row>
    <row r="53" spans="1:14" x14ac:dyDescent="0.25">
      <c r="A53" s="26" t="s">
        <v>58</v>
      </c>
      <c r="B53" s="27" t="s">
        <v>59</v>
      </c>
      <c r="C53" s="27" t="s">
        <v>20</v>
      </c>
      <c r="D53" s="27" t="s">
        <v>174</v>
      </c>
      <c r="E53" s="27" t="s">
        <v>165</v>
      </c>
      <c r="F53" s="28">
        <v>15000</v>
      </c>
      <c r="G53" s="28"/>
      <c r="H53" s="28"/>
      <c r="I53" s="28">
        <v>430.5</v>
      </c>
      <c r="J53" s="28">
        <v>0</v>
      </c>
      <c r="K53" s="28">
        <v>456</v>
      </c>
      <c r="L53" s="41">
        <v>7353.35</v>
      </c>
      <c r="M53" s="28">
        <f t="shared" si="0"/>
        <v>8239.85</v>
      </c>
      <c r="N53" s="28">
        <f t="shared" si="1"/>
        <v>6760.15</v>
      </c>
    </row>
    <row r="54" spans="1:14" x14ac:dyDescent="0.25">
      <c r="A54" s="26" t="s">
        <v>127</v>
      </c>
      <c r="B54" s="27" t="s">
        <v>44</v>
      </c>
      <c r="C54" s="27" t="s">
        <v>20</v>
      </c>
      <c r="D54" s="27" t="s">
        <v>174</v>
      </c>
      <c r="E54" s="27" t="s">
        <v>164</v>
      </c>
      <c r="F54" s="28">
        <v>22000</v>
      </c>
      <c r="G54" s="28"/>
      <c r="H54" s="28"/>
      <c r="I54" s="28">
        <v>631.4</v>
      </c>
      <c r="J54" s="28">
        <v>0</v>
      </c>
      <c r="K54" s="28">
        <v>668.8</v>
      </c>
      <c r="L54" s="41">
        <v>525</v>
      </c>
      <c r="M54" s="28">
        <f t="shared" si="0"/>
        <v>1825.1999999999998</v>
      </c>
      <c r="N54" s="28">
        <f t="shared" si="1"/>
        <v>20174.8</v>
      </c>
    </row>
    <row r="55" spans="1:14" x14ac:dyDescent="0.25">
      <c r="A55" s="26" t="s">
        <v>132</v>
      </c>
      <c r="B55" s="27" t="s">
        <v>44</v>
      </c>
      <c r="C55" s="27" t="s">
        <v>20</v>
      </c>
      <c r="D55" s="27" t="s">
        <v>174</v>
      </c>
      <c r="E55" s="27" t="s">
        <v>164</v>
      </c>
      <c r="F55" s="28">
        <v>35000</v>
      </c>
      <c r="G55" s="28"/>
      <c r="H55" s="28"/>
      <c r="I55" s="28">
        <v>1004.5</v>
      </c>
      <c r="J55" s="28">
        <v>0</v>
      </c>
      <c r="K55" s="28">
        <v>1064</v>
      </c>
      <c r="L55" s="28">
        <v>25</v>
      </c>
      <c r="M55" s="28">
        <f t="shared" si="0"/>
        <v>2093.5</v>
      </c>
      <c r="N55" s="28">
        <f t="shared" si="1"/>
        <v>32906.5</v>
      </c>
    </row>
    <row r="56" spans="1:14" x14ac:dyDescent="0.25">
      <c r="A56" s="23"/>
      <c r="B56" s="23"/>
      <c r="C56" s="23"/>
      <c r="D56" s="23"/>
      <c r="E56" s="23"/>
      <c r="F56" s="33">
        <f>SUM(F9:F55)</f>
        <v>1382500</v>
      </c>
      <c r="G56" s="33"/>
      <c r="H56" s="33"/>
      <c r="I56" s="33">
        <f t="shared" ref="I56:N56" si="4">SUM(I9:I55)</f>
        <v>39677.750000000015</v>
      </c>
      <c r="J56" s="30">
        <f t="shared" si="4"/>
        <v>52820.49</v>
      </c>
      <c r="K56" s="33">
        <f t="shared" si="4"/>
        <v>42028.000000000015</v>
      </c>
      <c r="L56" s="33">
        <f t="shared" si="4"/>
        <v>43928.079999999994</v>
      </c>
      <c r="M56" s="33">
        <f t="shared" si="4"/>
        <v>178454.32000000007</v>
      </c>
      <c r="N56" s="33">
        <f t="shared" si="4"/>
        <v>1204045.68</v>
      </c>
    </row>
    <row r="57" spans="1:14" x14ac:dyDescent="0.25">
      <c r="F57" s="7"/>
      <c r="G57" s="7"/>
      <c r="H57" s="7"/>
      <c r="I57" s="20"/>
      <c r="J57" s="7"/>
      <c r="K57" s="20"/>
      <c r="L57" s="20"/>
      <c r="M57" s="20"/>
      <c r="N57" s="20"/>
    </row>
    <row r="58" spans="1:14" x14ac:dyDescent="0.25">
      <c r="I58" s="7"/>
      <c r="L58" s="7"/>
      <c r="M58" s="7"/>
      <c r="N58" s="7"/>
    </row>
    <row r="59" spans="1:14" x14ac:dyDescent="0.25">
      <c r="I59" s="7"/>
      <c r="L59" s="7"/>
      <c r="M59" s="7"/>
      <c r="N59" s="7"/>
    </row>
    <row r="60" spans="1:14" x14ac:dyDescent="0.25">
      <c r="I60" s="7"/>
      <c r="L60" s="7"/>
      <c r="M60" s="7"/>
      <c r="N60" s="7"/>
    </row>
    <row r="61" spans="1:14" x14ac:dyDescent="0.25">
      <c r="I61" s="7"/>
      <c r="L61" s="7"/>
      <c r="M61" s="7"/>
      <c r="N61" s="7"/>
    </row>
    <row r="62" spans="1:14" x14ac:dyDescent="0.25">
      <c r="B62" t="s">
        <v>45</v>
      </c>
      <c r="I62" s="7"/>
      <c r="L62" s="7"/>
      <c r="M62" s="7"/>
      <c r="N62" s="7"/>
    </row>
    <row r="63" spans="1:14" x14ac:dyDescent="0.25">
      <c r="I63" s="7"/>
      <c r="L63" s="7"/>
      <c r="M63" s="7"/>
      <c r="N63" s="7"/>
    </row>
    <row r="64" spans="1:14" x14ac:dyDescent="0.25">
      <c r="I64" s="7"/>
      <c r="L64" s="7"/>
      <c r="M64" s="7"/>
      <c r="N64" s="7"/>
    </row>
    <row r="65" spans="1:14" x14ac:dyDescent="0.25">
      <c r="I65" s="7"/>
      <c r="L65" s="7"/>
      <c r="M65" s="7"/>
      <c r="N65" s="7"/>
    </row>
    <row r="66" spans="1:14" x14ac:dyDescent="0.25">
      <c r="I66" s="7"/>
      <c r="L66" s="7"/>
      <c r="M66" s="7"/>
      <c r="N66" s="7"/>
    </row>
    <row r="67" spans="1:14" x14ac:dyDescent="0.25">
      <c r="A67" t="s">
        <v>57</v>
      </c>
      <c r="C67" t="s">
        <v>179</v>
      </c>
      <c r="F67" t="s">
        <v>82</v>
      </c>
      <c r="L67" s="7"/>
      <c r="M67" s="7"/>
      <c r="N67" s="7"/>
    </row>
    <row r="68" spans="1:14" x14ac:dyDescent="0.25">
      <c r="A68" t="s">
        <v>55</v>
      </c>
      <c r="C68" t="s">
        <v>178</v>
      </c>
      <c r="F68" t="s">
        <v>83</v>
      </c>
      <c r="L68" s="7"/>
      <c r="M68" s="7"/>
      <c r="N68" s="7"/>
    </row>
    <row r="69" spans="1:14" x14ac:dyDescent="0.25">
      <c r="I69" s="7"/>
      <c r="L69" s="7"/>
      <c r="M69" s="7"/>
      <c r="N69" s="7"/>
    </row>
    <row r="70" spans="1:14" x14ac:dyDescent="0.25">
      <c r="I70" s="7"/>
      <c r="L70" s="7"/>
      <c r="M70" s="7"/>
      <c r="N70" s="7"/>
    </row>
    <row r="71" spans="1:14" x14ac:dyDescent="0.25">
      <c r="I71" s="7"/>
      <c r="L71" s="7"/>
      <c r="M71" s="7"/>
      <c r="N71" s="7"/>
    </row>
    <row r="72" spans="1:14" x14ac:dyDescent="0.25">
      <c r="I72" s="7"/>
      <c r="L72" s="7"/>
      <c r="M72" s="7"/>
      <c r="N72" s="7"/>
    </row>
    <row r="73" spans="1:14" x14ac:dyDescent="0.25">
      <c r="I73" s="7"/>
      <c r="L73" s="7"/>
      <c r="M73" s="7"/>
      <c r="N73" s="7"/>
    </row>
    <row r="74" spans="1:14" x14ac:dyDescent="0.25">
      <c r="I74" s="7"/>
      <c r="L74" s="7"/>
      <c r="M74" s="7"/>
      <c r="N74" s="7"/>
    </row>
    <row r="75" spans="1:14" x14ac:dyDescent="0.25">
      <c r="C75" s="21"/>
      <c r="I75" s="7"/>
      <c r="L75" s="7"/>
      <c r="M75" s="7"/>
      <c r="N75" s="7"/>
    </row>
    <row r="78" spans="1:14" x14ac:dyDescent="0.25">
      <c r="I78" s="7"/>
      <c r="L78" s="7"/>
      <c r="M78" s="7"/>
      <c r="N78" s="7"/>
    </row>
    <row r="79" spans="1:14" x14ac:dyDescent="0.25">
      <c r="I79" s="7"/>
      <c r="L79" s="7"/>
      <c r="M79" s="7"/>
      <c r="N79" s="7"/>
    </row>
    <row r="80" spans="1:14" x14ac:dyDescent="0.25">
      <c r="I80" s="7"/>
      <c r="L80" s="7"/>
      <c r="M80" s="7"/>
      <c r="N80" s="7"/>
    </row>
    <row r="81" spans="1:14" x14ac:dyDescent="0.25">
      <c r="I81" s="7"/>
      <c r="L81" s="7"/>
      <c r="M81" s="7"/>
      <c r="N81" s="7"/>
    </row>
    <row r="82" spans="1:14" x14ac:dyDescent="0.25">
      <c r="I82" s="7"/>
      <c r="L82" s="7"/>
      <c r="M82" s="7"/>
      <c r="N82" s="7"/>
    </row>
    <row r="83" spans="1:14" ht="16.5" x14ac:dyDescent="0.3">
      <c r="A83" s="12"/>
      <c r="B83" s="12"/>
      <c r="C83" s="12"/>
      <c r="D83" s="12"/>
      <c r="E83" s="12"/>
      <c r="I83" s="7"/>
      <c r="J83" s="13"/>
      <c r="K83" s="13"/>
      <c r="L83" s="7"/>
      <c r="M83" s="7"/>
      <c r="N83" s="7"/>
    </row>
    <row r="84" spans="1:14" ht="16.5" x14ac:dyDescent="0.3">
      <c r="A84" s="12"/>
      <c r="B84" s="12"/>
      <c r="C84" s="12"/>
      <c r="D84" s="12"/>
      <c r="E84" s="12"/>
      <c r="I84" s="7"/>
      <c r="J84" s="13"/>
      <c r="K84" s="13"/>
      <c r="L84" s="7"/>
      <c r="M84" s="7"/>
      <c r="N84" s="7"/>
    </row>
    <row r="85" spans="1:14" ht="16.5" x14ac:dyDescent="0.3">
      <c r="A85" s="12"/>
      <c r="B85" s="12"/>
      <c r="C85" s="12"/>
      <c r="D85" s="12"/>
      <c r="E85" s="12"/>
      <c r="F85" s="13"/>
      <c r="G85" s="13"/>
      <c r="H85" s="13"/>
      <c r="I85" s="14"/>
      <c r="J85" s="13"/>
      <c r="K85" s="13"/>
      <c r="L85" s="14"/>
      <c r="M85" s="14"/>
      <c r="N85" s="14"/>
    </row>
    <row r="86" spans="1:14" ht="16.5" x14ac:dyDescent="0.3">
      <c r="F86" s="13"/>
      <c r="G86" s="13"/>
      <c r="H86" s="13"/>
      <c r="N86" s="7"/>
    </row>
    <row r="87" spans="1:14" ht="16.5" x14ac:dyDescent="0.3">
      <c r="F87" s="13"/>
      <c r="G87" s="13"/>
      <c r="H87" s="13"/>
      <c r="N87" s="7"/>
    </row>
    <row r="88" spans="1:14" x14ac:dyDescent="0.25">
      <c r="N88" s="7"/>
    </row>
    <row r="89" spans="1:14" x14ac:dyDescent="0.25">
      <c r="N89" s="7"/>
    </row>
  </sheetData>
  <mergeCells count="1">
    <mergeCell ref="A4:N4"/>
  </mergeCells>
  <pageMargins left="0.25" right="0.25" top="0.75" bottom="0.75" header="0.3" footer="0.3"/>
  <pageSetup paperSize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7"/>
  <sheetViews>
    <sheetView topLeftCell="A13" zoomScale="95" zoomScaleNormal="95" workbookViewId="0">
      <selection activeCell="L17" sqref="L17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50" t="s">
        <v>51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2" t="s">
        <v>50</v>
      </c>
      <c r="B5" s="2"/>
      <c r="C5" s="2"/>
      <c r="D5" s="2"/>
      <c r="E5" s="3"/>
      <c r="F5" s="3"/>
      <c r="G5" s="3"/>
      <c r="H5" s="3"/>
      <c r="I5" s="3"/>
    </row>
    <row r="6" spans="1:9" x14ac:dyDescent="0.25">
      <c r="A6" s="2"/>
      <c r="B6" s="2"/>
      <c r="C6" s="2" t="s">
        <v>105</v>
      </c>
      <c r="D6" s="2"/>
      <c r="E6" s="3"/>
      <c r="F6" s="3"/>
      <c r="G6" s="3"/>
      <c r="H6" s="3"/>
      <c r="I6" s="3"/>
    </row>
    <row r="7" spans="1:9" x14ac:dyDescent="0.25">
      <c r="A7" s="15"/>
      <c r="B7" s="15"/>
      <c r="C7" s="15"/>
      <c r="D7" s="15"/>
      <c r="E7" s="15"/>
      <c r="F7" s="15"/>
      <c r="G7" s="15"/>
      <c r="H7" s="15"/>
    </row>
    <row r="8" spans="1:9" ht="18.75" x14ac:dyDescent="0.3">
      <c r="A8" s="4" t="s">
        <v>180</v>
      </c>
      <c r="B8" s="5"/>
      <c r="C8" s="5"/>
      <c r="D8" s="5"/>
      <c r="E8" s="6"/>
      <c r="F8" s="7"/>
      <c r="G8" s="7"/>
      <c r="H8" s="7"/>
    </row>
    <row r="9" spans="1:9" ht="16.5" x14ac:dyDescent="0.3">
      <c r="A9" s="16" t="s">
        <v>46</v>
      </c>
      <c r="B9" s="12"/>
      <c r="C9" s="12"/>
      <c r="D9" s="12"/>
      <c r="E9" s="17"/>
      <c r="F9" s="17"/>
      <c r="G9" s="17"/>
      <c r="H9" s="7"/>
    </row>
    <row r="10" spans="1:9" ht="16.5" x14ac:dyDescent="0.3">
      <c r="A10" s="8" t="s">
        <v>0</v>
      </c>
      <c r="B10" s="8" t="s">
        <v>1</v>
      </c>
      <c r="C10" s="8" t="s">
        <v>2</v>
      </c>
      <c r="D10" s="8" t="s">
        <v>3</v>
      </c>
      <c r="E10" s="9" t="s">
        <v>4</v>
      </c>
      <c r="F10" s="9" t="s">
        <v>47</v>
      </c>
      <c r="G10" s="9" t="s">
        <v>8</v>
      </c>
      <c r="H10" s="7"/>
    </row>
    <row r="11" spans="1:9" ht="16.5" x14ac:dyDescent="0.3">
      <c r="A11" s="10" t="s">
        <v>48</v>
      </c>
      <c r="B11" s="10" t="s">
        <v>16</v>
      </c>
      <c r="C11" s="10" t="s">
        <v>21</v>
      </c>
      <c r="D11" s="36" t="s">
        <v>10</v>
      </c>
      <c r="E11" s="18">
        <v>35000</v>
      </c>
      <c r="F11" s="18">
        <v>0</v>
      </c>
      <c r="G11" s="18">
        <f>+E11-F11</f>
        <v>35000</v>
      </c>
      <c r="H11" s="7"/>
    </row>
    <row r="12" spans="1:9" ht="16.5" x14ac:dyDescent="0.3">
      <c r="A12" s="10" t="s">
        <v>91</v>
      </c>
      <c r="B12" s="10" t="s">
        <v>39</v>
      </c>
      <c r="C12" s="10" t="s">
        <v>21</v>
      </c>
      <c r="D12" s="36" t="s">
        <v>10</v>
      </c>
      <c r="E12" s="18">
        <v>15000</v>
      </c>
      <c r="F12" s="18">
        <v>0</v>
      </c>
      <c r="G12" s="18">
        <f>+E12-F12</f>
        <v>15000</v>
      </c>
      <c r="H12" s="7"/>
    </row>
    <row r="13" spans="1:9" ht="16.5" x14ac:dyDescent="0.3">
      <c r="E13" s="11">
        <v>35000</v>
      </c>
      <c r="F13" s="11">
        <v>0</v>
      </c>
      <c r="G13" s="11">
        <f>+E13-F13</f>
        <v>35000</v>
      </c>
      <c r="H13" s="7"/>
    </row>
    <row r="17" spans="1:8" x14ac:dyDescent="0.25">
      <c r="H17" s="7"/>
    </row>
    <row r="18" spans="1:8" x14ac:dyDescent="0.25">
      <c r="B18" t="s">
        <v>45</v>
      </c>
      <c r="H18" s="7"/>
    </row>
    <row r="19" spans="1:8" x14ac:dyDescent="0.25">
      <c r="H19" s="7"/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H23" s="7"/>
    </row>
    <row r="24" spans="1:8" x14ac:dyDescent="0.25">
      <c r="H24" s="7"/>
    </row>
    <row r="25" spans="1:8" x14ac:dyDescent="0.25">
      <c r="H25" s="7"/>
    </row>
    <row r="26" spans="1:8" x14ac:dyDescent="0.25">
      <c r="A26" t="s">
        <v>57</v>
      </c>
      <c r="C26" t="s">
        <v>80</v>
      </c>
      <c r="E26" t="s">
        <v>84</v>
      </c>
      <c r="H26" s="7"/>
    </row>
    <row r="27" spans="1:8" x14ac:dyDescent="0.25">
      <c r="A27" t="s">
        <v>55</v>
      </c>
      <c r="C27" t="s">
        <v>56</v>
      </c>
      <c r="E27" t="s">
        <v>81</v>
      </c>
      <c r="H27" s="7"/>
    </row>
  </sheetData>
  <mergeCells count="1">
    <mergeCell ref="A4:I4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abSelected="1" topLeftCell="A7" zoomScale="82" zoomScaleNormal="82" workbookViewId="0">
      <selection activeCell="D18" sqref="D18"/>
    </sheetView>
  </sheetViews>
  <sheetFormatPr baseColWidth="10" defaultRowHeight="15" x14ac:dyDescent="0.25"/>
  <cols>
    <col min="1" max="1" width="20.5703125" customWidth="1"/>
    <col min="2" max="3" width="14.7109375" customWidth="1"/>
    <col min="4" max="4" width="21.85546875" customWidth="1"/>
    <col min="5" max="5" width="10.140625" customWidth="1"/>
    <col min="6" max="6" width="9.140625" customWidth="1"/>
    <col min="7" max="7" width="8.85546875" customWidth="1"/>
    <col min="8" max="8" width="12.7109375" customWidth="1"/>
    <col min="9" max="9" width="9.28515625" customWidth="1"/>
    <col min="10" max="10" width="8.5703125" customWidth="1"/>
    <col min="11" max="11" width="11.85546875" customWidth="1"/>
    <col min="12" max="12" width="11.7109375" customWidth="1"/>
    <col min="13" max="13" width="12.140625" customWidth="1"/>
    <col min="14" max="14" width="10.85546875" customWidth="1"/>
    <col min="15" max="15" width="12.140625" customWidth="1"/>
    <col min="16" max="16" width="12.85546875" customWidth="1"/>
  </cols>
  <sheetData>
    <row r="3" spans="1:16" x14ac:dyDescent="0.25">
      <c r="A3" s="1" t="s">
        <v>52</v>
      </c>
      <c r="B3" s="1"/>
      <c r="C3" s="1"/>
      <c r="D3" s="1"/>
      <c r="E3" s="38"/>
      <c r="F3" s="19"/>
      <c r="G3" s="19"/>
      <c r="H3" s="1"/>
      <c r="I3" s="38"/>
      <c r="J3" s="38"/>
      <c r="K3" s="38"/>
      <c r="L3" s="1"/>
      <c r="M3" s="22"/>
      <c r="N3" s="1"/>
      <c r="O3" s="1"/>
    </row>
    <row r="4" spans="1:16" x14ac:dyDescent="0.25">
      <c r="A4" s="2" t="s">
        <v>50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6" x14ac:dyDescent="0.25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6" ht="18.75" x14ac:dyDescent="0.3">
      <c r="A6" s="4" t="s">
        <v>181</v>
      </c>
      <c r="B6" s="5"/>
      <c r="C6" s="5"/>
      <c r="D6" s="5"/>
      <c r="E6" s="5"/>
      <c r="F6" s="5"/>
      <c r="G6" s="5"/>
      <c r="H6" s="6"/>
      <c r="I6" s="6"/>
      <c r="J6" s="6"/>
      <c r="K6" s="7"/>
      <c r="L6" s="7"/>
      <c r="M6" s="7"/>
    </row>
    <row r="7" spans="1:16" x14ac:dyDescent="0.25">
      <c r="A7" s="48" t="s">
        <v>161</v>
      </c>
      <c r="B7" s="48" t="s">
        <v>154</v>
      </c>
      <c r="C7" s="48" t="s">
        <v>155</v>
      </c>
      <c r="D7" s="48" t="s">
        <v>3</v>
      </c>
      <c r="E7" s="48" t="s">
        <v>156</v>
      </c>
      <c r="F7" s="48" t="s">
        <v>53</v>
      </c>
      <c r="G7" s="48" t="s">
        <v>54</v>
      </c>
      <c r="H7" s="49" t="s">
        <v>157</v>
      </c>
      <c r="I7" s="49" t="s">
        <v>158</v>
      </c>
      <c r="J7" s="49" t="s">
        <v>168</v>
      </c>
      <c r="K7" s="49" t="s">
        <v>7</v>
      </c>
      <c r="L7" s="49" t="s">
        <v>5</v>
      </c>
      <c r="M7" s="49" t="s">
        <v>6</v>
      </c>
      <c r="N7" s="49" t="s">
        <v>66</v>
      </c>
      <c r="O7" s="49" t="s">
        <v>160</v>
      </c>
      <c r="P7" s="49" t="s">
        <v>8</v>
      </c>
    </row>
    <row r="8" spans="1:16" x14ac:dyDescent="0.25">
      <c r="A8" s="42" t="s">
        <v>92</v>
      </c>
      <c r="B8" s="42" t="s">
        <v>99</v>
      </c>
      <c r="C8" s="43" t="s">
        <v>100</v>
      </c>
      <c r="D8" s="43" t="s">
        <v>175</v>
      </c>
      <c r="E8" s="44" t="s">
        <v>164</v>
      </c>
      <c r="F8" s="45">
        <v>44440</v>
      </c>
      <c r="G8" s="45">
        <v>44621</v>
      </c>
      <c r="H8" s="46">
        <v>45000</v>
      </c>
      <c r="I8" s="46"/>
      <c r="J8" s="46"/>
      <c r="K8" s="46">
        <v>1291.5</v>
      </c>
      <c r="L8" s="46">
        <v>1148.33</v>
      </c>
      <c r="M8" s="46">
        <v>1368</v>
      </c>
      <c r="N8" s="46">
        <v>25</v>
      </c>
      <c r="O8" s="46">
        <f t="shared" ref="O8:O22" si="0">+SUM(K8:N8)</f>
        <v>3832.83</v>
      </c>
      <c r="P8" s="46">
        <f t="shared" ref="P8:P22" si="1">+H8-O8</f>
        <v>41167.17</v>
      </c>
    </row>
    <row r="9" spans="1:16" x14ac:dyDescent="0.25">
      <c r="A9" s="42" t="s">
        <v>93</v>
      </c>
      <c r="B9" s="43" t="s">
        <v>96</v>
      </c>
      <c r="C9" s="43" t="s">
        <v>102</v>
      </c>
      <c r="D9" s="43" t="s">
        <v>175</v>
      </c>
      <c r="E9" s="44" t="s">
        <v>164</v>
      </c>
      <c r="F9" s="45">
        <v>44440</v>
      </c>
      <c r="G9" s="45">
        <v>44621</v>
      </c>
      <c r="H9" s="46">
        <v>35000</v>
      </c>
      <c r="I9" s="46"/>
      <c r="J9" s="46"/>
      <c r="K9" s="46">
        <v>1004.5</v>
      </c>
      <c r="L9" s="46"/>
      <c r="M9" s="46">
        <v>1064</v>
      </c>
      <c r="N9" s="46">
        <v>25</v>
      </c>
      <c r="O9" s="46">
        <f t="shared" si="0"/>
        <v>2093.5</v>
      </c>
      <c r="P9" s="46">
        <f t="shared" si="1"/>
        <v>32906.5</v>
      </c>
    </row>
    <row r="10" spans="1:16" x14ac:dyDescent="0.25">
      <c r="A10" s="42" t="s">
        <v>169</v>
      </c>
      <c r="B10" s="43" t="s">
        <v>184</v>
      </c>
      <c r="C10" s="43" t="s">
        <v>102</v>
      </c>
      <c r="D10" s="43" t="s">
        <v>175</v>
      </c>
      <c r="E10" s="44" t="s">
        <v>165</v>
      </c>
      <c r="F10" s="47">
        <v>44470</v>
      </c>
      <c r="G10" s="47">
        <v>44652</v>
      </c>
      <c r="H10" s="46">
        <v>30000</v>
      </c>
      <c r="I10" s="46"/>
      <c r="J10" s="46"/>
      <c r="K10" s="46">
        <v>861</v>
      </c>
      <c r="L10" s="46"/>
      <c r="M10" s="46">
        <v>912</v>
      </c>
      <c r="N10" s="46">
        <v>1215.1199999999999</v>
      </c>
      <c r="O10" s="46">
        <f t="shared" si="0"/>
        <v>2988.12</v>
      </c>
      <c r="P10" s="46">
        <f t="shared" si="1"/>
        <v>27011.88</v>
      </c>
    </row>
    <row r="11" spans="1:16" x14ac:dyDescent="0.25">
      <c r="A11" s="42" t="s">
        <v>130</v>
      </c>
      <c r="B11" s="43" t="s">
        <v>44</v>
      </c>
      <c r="C11" s="43" t="s">
        <v>101</v>
      </c>
      <c r="D11" s="44" t="s">
        <v>174</v>
      </c>
      <c r="E11" s="44" t="s">
        <v>165</v>
      </c>
      <c r="F11" s="45">
        <v>44446</v>
      </c>
      <c r="G11" s="45">
        <v>44627</v>
      </c>
      <c r="H11" s="46">
        <v>20000</v>
      </c>
      <c r="I11" s="46"/>
      <c r="J11" s="46"/>
      <c r="K11" s="46">
        <v>574</v>
      </c>
      <c r="L11" s="46"/>
      <c r="M11" s="46">
        <v>608</v>
      </c>
      <c r="N11" s="46">
        <v>25</v>
      </c>
      <c r="O11" s="46">
        <f t="shared" si="0"/>
        <v>1207</v>
      </c>
      <c r="P11" s="46">
        <f t="shared" si="1"/>
        <v>18793</v>
      </c>
    </row>
    <row r="12" spans="1:16" x14ac:dyDescent="0.25">
      <c r="A12" s="42" t="s">
        <v>94</v>
      </c>
      <c r="B12" s="43" t="s">
        <v>137</v>
      </c>
      <c r="C12" s="43" t="s">
        <v>106</v>
      </c>
      <c r="D12" s="43" t="s">
        <v>175</v>
      </c>
      <c r="E12" s="44" t="s">
        <v>164</v>
      </c>
      <c r="F12" s="45">
        <v>44446</v>
      </c>
      <c r="G12" s="45">
        <v>44627</v>
      </c>
      <c r="H12" s="46">
        <v>56000</v>
      </c>
      <c r="I12" s="46"/>
      <c r="J12" s="46"/>
      <c r="K12" s="46">
        <v>1607.2</v>
      </c>
      <c r="L12" s="46">
        <v>2733.96</v>
      </c>
      <c r="M12" s="46">
        <v>1702.4</v>
      </c>
      <c r="N12" s="46">
        <v>25</v>
      </c>
      <c r="O12" s="46">
        <f t="shared" si="0"/>
        <v>6068.5599999999995</v>
      </c>
      <c r="P12" s="46">
        <v>49931.44</v>
      </c>
    </row>
    <row r="13" spans="1:16" x14ac:dyDescent="0.25">
      <c r="A13" s="42" t="s">
        <v>135</v>
      </c>
      <c r="B13" s="43" t="s">
        <v>136</v>
      </c>
      <c r="C13" s="43" t="s">
        <v>79</v>
      </c>
      <c r="D13" s="44" t="s">
        <v>174</v>
      </c>
      <c r="E13" s="44" t="s">
        <v>164</v>
      </c>
      <c r="F13" s="47">
        <v>44470</v>
      </c>
      <c r="G13" s="47">
        <v>44652</v>
      </c>
      <c r="H13" s="46">
        <v>15000</v>
      </c>
      <c r="I13" s="46"/>
      <c r="J13" s="46"/>
      <c r="K13" s="46">
        <v>430.5</v>
      </c>
      <c r="L13" s="46"/>
      <c r="M13" s="46">
        <v>456</v>
      </c>
      <c r="N13" s="46">
        <v>25</v>
      </c>
      <c r="O13" s="46">
        <f t="shared" si="0"/>
        <v>911.5</v>
      </c>
      <c r="P13" s="46">
        <f t="shared" si="1"/>
        <v>14088.5</v>
      </c>
    </row>
    <row r="14" spans="1:16" x14ac:dyDescent="0.25">
      <c r="A14" s="42" t="s">
        <v>138</v>
      </c>
      <c r="B14" s="43" t="s">
        <v>12</v>
      </c>
      <c r="C14" s="43" t="s">
        <v>139</v>
      </c>
      <c r="D14" s="43" t="s">
        <v>175</v>
      </c>
      <c r="E14" s="44" t="s">
        <v>164</v>
      </c>
      <c r="F14" s="47">
        <v>44317</v>
      </c>
      <c r="G14" s="47">
        <v>44501</v>
      </c>
      <c r="H14" s="46">
        <v>70000</v>
      </c>
      <c r="I14" s="46"/>
      <c r="J14" s="46"/>
      <c r="K14" s="46">
        <v>2009</v>
      </c>
      <c r="L14" s="46">
        <v>5368.48</v>
      </c>
      <c r="M14" s="46">
        <v>2128</v>
      </c>
      <c r="N14" s="46">
        <v>25</v>
      </c>
      <c r="O14" s="46">
        <f t="shared" si="0"/>
        <v>9530.48</v>
      </c>
      <c r="P14" s="46">
        <f t="shared" si="1"/>
        <v>60469.520000000004</v>
      </c>
    </row>
    <row r="15" spans="1:16" x14ac:dyDescent="0.25">
      <c r="A15" s="42" t="s">
        <v>145</v>
      </c>
      <c r="B15" s="43" t="s">
        <v>60</v>
      </c>
      <c r="C15" s="43" t="s">
        <v>79</v>
      </c>
      <c r="D15" s="44" t="s">
        <v>174</v>
      </c>
      <c r="E15" s="44" t="s">
        <v>164</v>
      </c>
      <c r="F15" s="47">
        <v>44317</v>
      </c>
      <c r="G15" s="47">
        <v>44501</v>
      </c>
      <c r="H15" s="46">
        <v>25000</v>
      </c>
      <c r="I15" s="46"/>
      <c r="J15" s="46"/>
      <c r="K15" s="46">
        <v>717.5</v>
      </c>
      <c r="L15" s="46"/>
      <c r="M15" s="46">
        <v>760</v>
      </c>
      <c r="N15" s="46">
        <v>25</v>
      </c>
      <c r="O15" s="46">
        <f t="shared" si="0"/>
        <v>1502.5</v>
      </c>
      <c r="P15" s="46">
        <f t="shared" si="1"/>
        <v>23497.5</v>
      </c>
    </row>
    <row r="16" spans="1:16" x14ac:dyDescent="0.25">
      <c r="A16" s="42" t="s">
        <v>141</v>
      </c>
      <c r="B16" s="43" t="s">
        <v>38</v>
      </c>
      <c r="C16" s="43" t="s">
        <v>140</v>
      </c>
      <c r="D16" s="44" t="s">
        <v>174</v>
      </c>
      <c r="E16" s="44" t="s">
        <v>165</v>
      </c>
      <c r="F16" s="47">
        <v>44440</v>
      </c>
      <c r="G16" s="47">
        <v>44621</v>
      </c>
      <c r="H16" s="46">
        <v>13000</v>
      </c>
      <c r="I16" s="46"/>
      <c r="J16" s="46"/>
      <c r="K16" s="46">
        <v>373.1</v>
      </c>
      <c r="L16" s="46"/>
      <c r="M16" s="46">
        <v>395.2</v>
      </c>
      <c r="N16" s="46">
        <v>25</v>
      </c>
      <c r="O16" s="46">
        <f t="shared" si="0"/>
        <v>793.3</v>
      </c>
      <c r="P16" s="46">
        <f t="shared" si="1"/>
        <v>12206.7</v>
      </c>
    </row>
    <row r="17" spans="1:16" x14ac:dyDescent="0.25">
      <c r="A17" s="42" t="s">
        <v>142</v>
      </c>
      <c r="B17" s="43" t="s">
        <v>143</v>
      </c>
      <c r="C17" s="43" t="s">
        <v>144</v>
      </c>
      <c r="D17" s="43" t="s">
        <v>175</v>
      </c>
      <c r="E17" s="44" t="s">
        <v>165</v>
      </c>
      <c r="F17" s="47">
        <v>44317</v>
      </c>
      <c r="G17" s="47">
        <v>44501</v>
      </c>
      <c r="H17" s="46">
        <v>45000</v>
      </c>
      <c r="I17" s="46"/>
      <c r="J17" s="46"/>
      <c r="K17" s="46">
        <v>1291.5</v>
      </c>
      <c r="L17" s="46">
        <v>1148.33</v>
      </c>
      <c r="M17" s="46">
        <v>1368</v>
      </c>
      <c r="N17" s="46">
        <v>25</v>
      </c>
      <c r="O17" s="46">
        <f t="shared" si="0"/>
        <v>3832.83</v>
      </c>
      <c r="P17" s="46">
        <f t="shared" si="1"/>
        <v>41167.17</v>
      </c>
    </row>
    <row r="18" spans="1:16" x14ac:dyDescent="0.25">
      <c r="A18" s="42" t="s">
        <v>146</v>
      </c>
      <c r="B18" s="43" t="s">
        <v>36</v>
      </c>
      <c r="C18" s="43" t="s">
        <v>140</v>
      </c>
      <c r="D18" s="44" t="s">
        <v>174</v>
      </c>
      <c r="E18" s="44" t="s">
        <v>165</v>
      </c>
      <c r="F18" s="47">
        <v>44440</v>
      </c>
      <c r="G18" s="47">
        <v>44621</v>
      </c>
      <c r="H18" s="46">
        <v>15000</v>
      </c>
      <c r="I18" s="46"/>
      <c r="J18" s="46"/>
      <c r="K18" s="46">
        <v>430.5</v>
      </c>
      <c r="L18" s="46"/>
      <c r="M18" s="46">
        <v>456</v>
      </c>
      <c r="N18" s="46">
        <v>25</v>
      </c>
      <c r="O18" s="46">
        <f t="shared" si="0"/>
        <v>911.5</v>
      </c>
      <c r="P18" s="46">
        <f t="shared" si="1"/>
        <v>14088.5</v>
      </c>
    </row>
    <row r="19" spans="1:16" x14ac:dyDescent="0.25">
      <c r="A19" s="42" t="s">
        <v>148</v>
      </c>
      <c r="B19" s="43" t="s">
        <v>72</v>
      </c>
      <c r="C19" s="43" t="s">
        <v>139</v>
      </c>
      <c r="D19" s="43" t="s">
        <v>175</v>
      </c>
      <c r="E19" s="44" t="s">
        <v>164</v>
      </c>
      <c r="F19" s="47">
        <v>44409</v>
      </c>
      <c r="G19" s="47">
        <v>44593</v>
      </c>
      <c r="H19" s="46">
        <v>45000</v>
      </c>
      <c r="I19" s="46"/>
      <c r="J19" s="46"/>
      <c r="K19" s="46">
        <v>1291.5</v>
      </c>
      <c r="L19" s="46">
        <v>1148.33</v>
      </c>
      <c r="M19" s="46">
        <v>1368</v>
      </c>
      <c r="N19" s="46">
        <v>25</v>
      </c>
      <c r="O19" s="46">
        <f t="shared" si="0"/>
        <v>3832.83</v>
      </c>
      <c r="P19" s="46">
        <f t="shared" si="1"/>
        <v>41167.17</v>
      </c>
    </row>
    <row r="20" spans="1:16" x14ac:dyDescent="0.25">
      <c r="A20" s="42" t="s">
        <v>149</v>
      </c>
      <c r="B20" s="43" t="s">
        <v>12</v>
      </c>
      <c r="C20" s="43" t="s">
        <v>144</v>
      </c>
      <c r="D20" s="43" t="s">
        <v>175</v>
      </c>
      <c r="E20" s="44" t="s">
        <v>164</v>
      </c>
      <c r="F20" s="47">
        <v>44409</v>
      </c>
      <c r="G20" s="47">
        <v>44593</v>
      </c>
      <c r="H20" s="46">
        <v>55000</v>
      </c>
      <c r="I20" s="46"/>
      <c r="J20" s="46"/>
      <c r="K20" s="46">
        <v>1578.5</v>
      </c>
      <c r="L20" s="46">
        <v>2559.6799999999998</v>
      </c>
      <c r="M20" s="46">
        <v>1672</v>
      </c>
      <c r="N20" s="46">
        <v>25</v>
      </c>
      <c r="O20" s="46">
        <f t="shared" si="0"/>
        <v>5835.18</v>
      </c>
      <c r="P20" s="46">
        <f t="shared" si="1"/>
        <v>49164.82</v>
      </c>
    </row>
    <row r="21" spans="1:16" x14ac:dyDescent="0.25">
      <c r="A21" s="42" t="s">
        <v>152</v>
      </c>
      <c r="B21" s="43" t="s">
        <v>111</v>
      </c>
      <c r="C21" s="43" t="s">
        <v>153</v>
      </c>
      <c r="D21" s="43" t="s">
        <v>175</v>
      </c>
      <c r="E21" s="44" t="s">
        <v>164</v>
      </c>
      <c r="F21" s="47">
        <v>44440</v>
      </c>
      <c r="G21" s="47">
        <v>44621</v>
      </c>
      <c r="H21" s="46">
        <v>22000</v>
      </c>
      <c r="I21" s="46"/>
      <c r="J21" s="46"/>
      <c r="K21" s="46">
        <v>631.4</v>
      </c>
      <c r="L21" s="46"/>
      <c r="M21" s="46">
        <v>668.8</v>
      </c>
      <c r="N21" s="46">
        <v>25</v>
      </c>
      <c r="O21" s="46">
        <f t="shared" si="0"/>
        <v>1325.1999999999998</v>
      </c>
      <c r="P21" s="46">
        <f t="shared" si="1"/>
        <v>20674.8</v>
      </c>
    </row>
    <row r="22" spans="1:16" x14ac:dyDescent="0.25">
      <c r="A22" s="42" t="s">
        <v>150</v>
      </c>
      <c r="B22" s="43" t="s">
        <v>14</v>
      </c>
      <c r="C22" s="43" t="s">
        <v>101</v>
      </c>
      <c r="D22" s="43" t="s">
        <v>175</v>
      </c>
      <c r="E22" s="44" t="s">
        <v>165</v>
      </c>
      <c r="F22" s="47">
        <v>44409</v>
      </c>
      <c r="G22" s="47">
        <v>44593</v>
      </c>
      <c r="H22" s="46">
        <v>55000</v>
      </c>
      <c r="I22" s="46"/>
      <c r="J22" s="46"/>
      <c r="K22" s="46">
        <v>1578.5</v>
      </c>
      <c r="L22" s="46">
        <v>2559.6799999999998</v>
      </c>
      <c r="M22" s="46">
        <v>1672</v>
      </c>
      <c r="N22" s="46">
        <v>25</v>
      </c>
      <c r="O22" s="46">
        <f t="shared" si="0"/>
        <v>5835.18</v>
      </c>
      <c r="P22" s="46">
        <f t="shared" si="1"/>
        <v>49164.82</v>
      </c>
    </row>
    <row r="23" spans="1:16" x14ac:dyDescent="0.25">
      <c r="A23" s="42" t="s">
        <v>182</v>
      </c>
      <c r="B23" s="43" t="s">
        <v>14</v>
      </c>
      <c r="C23" s="43" t="s">
        <v>183</v>
      </c>
      <c r="D23" s="43" t="s">
        <v>175</v>
      </c>
      <c r="E23" s="44" t="s">
        <v>165</v>
      </c>
      <c r="F23" s="47">
        <v>44470</v>
      </c>
      <c r="G23" s="47">
        <v>44652</v>
      </c>
      <c r="H23" s="46">
        <v>70000</v>
      </c>
      <c r="I23" s="46"/>
      <c r="J23" s="46"/>
      <c r="K23" s="46">
        <v>2009</v>
      </c>
      <c r="L23" s="46">
        <v>5368.48</v>
      </c>
      <c r="M23" s="46">
        <v>2128</v>
      </c>
      <c r="N23" s="46">
        <v>25</v>
      </c>
      <c r="O23" s="46">
        <f t="shared" ref="O23" si="2">+SUM(K23:N23)</f>
        <v>9530.48</v>
      </c>
      <c r="P23" s="46">
        <f t="shared" ref="P23" si="3">+H23-O23</f>
        <v>60469.520000000004</v>
      </c>
    </row>
    <row r="24" spans="1:16" ht="16.5" x14ac:dyDescent="0.3">
      <c r="A24" s="34"/>
      <c r="B24" s="34"/>
      <c r="C24" s="34"/>
      <c r="D24" s="34"/>
      <c r="E24" s="34"/>
      <c r="F24" s="34"/>
      <c r="G24" s="34"/>
      <c r="H24" s="37">
        <f>SUM(H8:H23)</f>
        <v>616000</v>
      </c>
      <c r="I24" s="37"/>
      <c r="J24" s="37"/>
      <c r="K24" s="35">
        <f t="shared" ref="K24:P24" si="4">SUM(K8:K23)</f>
        <v>17679.2</v>
      </c>
      <c r="L24" s="35">
        <f t="shared" si="4"/>
        <v>22035.27</v>
      </c>
      <c r="M24" s="35">
        <f t="shared" si="4"/>
        <v>18726.400000000001</v>
      </c>
      <c r="N24" s="35">
        <f t="shared" si="4"/>
        <v>1590.12</v>
      </c>
      <c r="O24" s="35">
        <f t="shared" si="4"/>
        <v>60030.990000000005</v>
      </c>
      <c r="P24" s="35">
        <f t="shared" si="4"/>
        <v>555969.01</v>
      </c>
    </row>
    <row r="33" spans="1:11" x14ac:dyDescent="0.25">
      <c r="A33" t="s">
        <v>57</v>
      </c>
      <c r="C33" t="s">
        <v>110</v>
      </c>
      <c r="F33" t="s">
        <v>107</v>
      </c>
      <c r="K33" s="7"/>
    </row>
    <row r="34" spans="1:11" x14ac:dyDescent="0.25">
      <c r="A34" t="s">
        <v>55</v>
      </c>
      <c r="C34" t="s">
        <v>109</v>
      </c>
      <c r="F34" t="s">
        <v>108</v>
      </c>
      <c r="K34" s="7"/>
    </row>
  </sheetData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2021-11-09T13:32:17Z</cp:lastPrinted>
  <dcterms:created xsi:type="dcterms:W3CDTF">2018-12-21T14:00:39Z</dcterms:created>
  <dcterms:modified xsi:type="dcterms:W3CDTF">2021-11-10T12:45:06Z</dcterms:modified>
</cp:coreProperties>
</file>