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45" windowHeight="4485" activeTab="1"/>
  </bookViews>
  <sheets>
    <sheet name="PRESPUESTO APROBADO 2023" sheetId="3" r:id="rId1"/>
    <sheet name="EJECUCION PRESUPUESTARIA  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P32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P14" i="2"/>
  <c r="P15" i="2"/>
  <c r="M55" i="2"/>
  <c r="M29" i="2"/>
  <c r="M19" i="2"/>
  <c r="M13" i="2"/>
  <c r="M77" i="2" l="1"/>
  <c r="M88" i="2" s="1"/>
  <c r="P16" i="2"/>
  <c r="P17" i="2"/>
  <c r="P1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P13" i="2"/>
  <c r="L55" i="2"/>
  <c r="L29" i="2"/>
  <c r="L77" i="2" s="1"/>
  <c r="L19" i="2"/>
  <c r="L13" i="2"/>
  <c r="L88" i="2" l="1"/>
  <c r="P88" i="2" s="1"/>
  <c r="P77" i="2"/>
  <c r="K19" i="2"/>
  <c r="K13" i="2" l="1"/>
  <c r="K77" i="2" s="1"/>
  <c r="K88" i="2" s="1"/>
  <c r="J29" i="2" l="1"/>
  <c r="J19" i="2" l="1"/>
  <c r="J55" i="2"/>
  <c r="J13" i="2" l="1"/>
  <c r="J77" i="2" s="1"/>
  <c r="J88" i="2" s="1"/>
  <c r="I29" i="2" l="1"/>
  <c r="I19" i="2"/>
  <c r="I55" i="2"/>
  <c r="I13" i="2"/>
  <c r="I88" i="2" l="1"/>
  <c r="I77" i="2"/>
  <c r="H19" i="2"/>
  <c r="H13" i="2"/>
  <c r="H77" i="2" s="1"/>
  <c r="H88" i="2" s="1"/>
  <c r="G29" i="2" l="1"/>
  <c r="G19" i="2"/>
  <c r="G13" i="2"/>
  <c r="G88" i="2" s="1"/>
  <c r="G77" i="2" l="1"/>
  <c r="F29" i="2"/>
  <c r="F55" i="2" l="1"/>
  <c r="F19" i="2"/>
  <c r="F13" i="2"/>
  <c r="F77" i="2" l="1"/>
  <c r="F88" i="2" s="1"/>
  <c r="E13" i="2"/>
  <c r="E29" i="2" l="1"/>
  <c r="E19" i="2"/>
  <c r="E77" i="2" s="1"/>
  <c r="E88" i="2" s="1"/>
  <c r="D19" i="2" l="1"/>
  <c r="D13" i="2"/>
  <c r="D77" i="2" l="1"/>
  <c r="D88" i="2" s="1"/>
  <c r="B55" i="3"/>
  <c r="B29" i="3"/>
  <c r="B77" i="3" s="1"/>
  <c r="B88" i="3" s="1"/>
  <c r="B19" i="3"/>
  <c r="B13" i="3"/>
  <c r="B55" i="2" l="1"/>
  <c r="B29" i="2"/>
  <c r="B19" i="2"/>
  <c r="B13" i="2"/>
  <c r="B77" i="2" l="1"/>
  <c r="B88" i="2" s="1"/>
</calcChain>
</file>

<file path=xl/sharedStrings.xml><?xml version="1.0" encoding="utf-8"?>
<sst xmlns="http://schemas.openxmlformats.org/spreadsheetml/2006/main" count="202" uniqueCount="112">
  <si>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</si>
  <si>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</si>
  <si>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</si>
  <si>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</si>
  <si>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</si>
  <si>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</si>
  <si>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</si>
  <si>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</si>
  <si>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</si>
  <si>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</si>
  <si>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</si>
  <si>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</si>
  <si>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</si>
  <si>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</si>
  <si>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</si>
  <si>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</si>
  <si>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</si>
  <si>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</si>
  <si>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</si>
  <si>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</si>
  <si>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</si>
  <si>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</si>
  <si>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</si>
  <si>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</si>
  <si>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</si>
  <si>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</si>
  <si>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</si>
  <si>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</si>
  <si>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</si>
  <si>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</si>
  <si>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</si>
  <si>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</si>
  <si>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</si>
  <si>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</si>
  <si>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</si>
  <si>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</si>
  <si>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</si>
  <si>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</si>
  <si>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</si>
  <si>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</si>
  <si>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</si>
  <si>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</si>
  <si>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</si>
  <si>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</si>
  <si>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</si>
  <si>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</si>
  <si>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</si>
  <si>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</si>
  <si>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</si>
  <si>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</si>
  <si>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</si>
  <si>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</si>
  <si>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</si>
  <si>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</si>
  <si>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</si>
  <si>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</si>
  <si>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</si>
  <si>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</si>
  <si>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</si>
  <si>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</si>
  <si>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</si>
  <si>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</si>
  <si>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</si>
  <si>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</si>
  <si>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</si>
  <si>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</si>
  <si>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</si>
  <si>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</si>
  <si>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</si>
  <si>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</si>
  <si>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</si>
  <si>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</si>
  <si>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</si>
  <si>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</si>
  <si>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</si>
  <si>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</si>
  <si>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</si>
  <si>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</si>
  <si>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</si>
  <si>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</si>
  <si>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</si>
  <si>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</si>
  <si>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</si>
  <si>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</si>
  <si>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2. Presupuesto Modificado</t>
    </r>
    <r>
      <rPr>
        <sz val="8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</si>
  <si>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8"/>
        <color theme="1"/>
        <rFont val="Calibri"/>
        <family val="2"/>
        <scheme val="minor"/>
      </rPr>
      <t>3. Total Devengado:</t>
    </r>
    <r>
      <rPr>
        <sz val="8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</si>
  <si>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</t>
  </si>
  <si>
    <t>En RD$</t>
  </si>
  <si>
    <t xml:space="preserve">       Presupuesto Modificado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</si>
  <si>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</si>
  <si>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</si>
  <si>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</si>
  <si>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</si>
  <si>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</si>
  <si>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</si>
  <si>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</si>
  <si>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</si>
  <si>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</si>
  <si>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</si>
  <si>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</si>
  <si>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</si>
  <si>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</si>
  <si>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</si>
  <si>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</si>
  <si>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</si>
  <si>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</si>
  <si>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</si>
  <si>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</si>
  <si>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</si>
  <si>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</si>
  <si>
    <t>Fuente: SIGEF</t>
  </si>
  <si>
    <t xml:space="preserve">    Julio Cesar Beltre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</si>
</sst>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horizontal="right" wrapText="1"/>
    </xf>
    <xf numFmtId="43" fontId="1" fillId="3" borderId="0" xfId="0" applyNumberFormat="1" applyFont="1" applyFill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wrapText="1"/>
    </xf>
    <xf numFmtId="0" fontId="8" fillId="3" borderId="0" xfId="0" applyFont="1" applyFill="1"/>
    <xf numFmtId="0" fontId="7" fillId="3" borderId="0" xfId="0" applyFont="1" applyFill="1"/>
    <xf numFmtId="0" fontId="0" fillId="0" borderId="0" xfId="0" applyAlignment="1"/>
    <xf numFmtId="43" fontId="5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right"/>
    </xf>
    <xf numFmtId="0" fontId="0" fillId="5" borderId="0" xfId="0" applyFill="1"/>
    <xf numFmtId="43" fontId="0" fillId="0" borderId="0" xfId="0" applyNumberFormat="1"/>
    <xf numFmtId="43" fontId="1" fillId="0" borderId="0" xfId="1" applyFont="1" applyAlignment="1">
      <alignment horizontal="center" wrapText="1"/>
    </xf>
    <xf numFmtId="43" fontId="7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center" wrapText="1"/>
    </xf>
    <xf numFmtId="43" fontId="1" fillId="3" borderId="0" xfId="0" applyNumberFormat="1" applyFont="1" applyFill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 applyBorder="1"/>
    <xf numFmtId="0" fontId="1" fillId="3" borderId="4" xfId="0" applyFont="1" applyFill="1" applyBorder="1"/>
    <xf numFmtId="4" fontId="1" fillId="5" borderId="4" xfId="0" applyNumberFormat="1" applyFont="1" applyFill="1" applyBorder="1"/>
    <xf numFmtId="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0" fillId="5" borderId="0" xfId="0" applyFill="1" applyBorder="1"/>
    <xf numFmtId="43" fontId="0" fillId="5" borderId="0" xfId="0" applyNumberFormat="1" applyFill="1" applyBorder="1"/>
    <xf numFmtId="0" fontId="0" fillId="0" borderId="0" xfId="0" applyBorder="1"/>
    <xf numFmtId="4" fontId="11" fillId="0" borderId="0" xfId="0" applyNumberFormat="1" applyFont="1" applyBorder="1"/>
    <xf numFmtId="0" fontId="11" fillId="0" borderId="0" xfId="0" applyFont="1" applyBorder="1"/>
    <xf numFmtId="43" fontId="11" fillId="0" borderId="0" xfId="0" applyNumberFormat="1" applyFont="1" applyBorder="1"/>
    <xf numFmtId="43" fontId="0" fillId="0" borderId="0" xfId="0" applyNumberFormat="1" applyBorder="1"/>
    <xf numFmtId="4" fontId="0" fillId="0" borderId="0" xfId="0" applyNumberFormat="1" applyBorder="1"/>
    <xf numFmtId="4" fontId="5" fillId="0" borderId="3" xfId="0" applyNumberFormat="1" applyFont="1" applyBorder="1"/>
    <xf numFmtId="0" fontId="5" fillId="0" borderId="3" xfId="0" applyFont="1" applyBorder="1"/>
    <xf numFmtId="4" fontId="7" fillId="0" borderId="3" xfId="0" applyNumberFormat="1" applyFont="1" applyBorder="1"/>
    <xf numFmtId="165" fontId="5" fillId="0" borderId="3" xfId="0" applyNumberFormat="1" applyFont="1" applyBorder="1"/>
    <xf numFmtId="43" fontId="0" fillId="0" borderId="3" xfId="0" applyNumberFormat="1" applyFont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0"/>
          <a:ext cx="0" cy="4642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3248025</xdr:colOff>
      <xdr:row>0</xdr:row>
      <xdr:rowOff>0</xdr:rowOff>
    </xdr:from>
    <xdr:to>
      <xdr:col>1</xdr:col>
      <xdr:colOff>685800</xdr:colOff>
      <xdr:row>3</xdr:row>
      <xdr:rowOff>172954</xdr:rowOff>
    </xdr:to>
    <xdr:pic>
      <xdr:nvPicPr>
        <xdr:cNvPr id="4" name="Imagen 3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942975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3"/>
  <sheetViews>
    <sheetView showGridLines="0" zoomScaleNormal="100" workbookViewId="0">
      <selection activeCell="E98" sqref="E98"/>
    </sheetView>
  </sheetViews>
  <sheetFormatPr baseColWidth="10" defaultColWidth="9.140625" defaultRowHeight="15" x14ac:dyDescent="0.25"/>
  <cols>
    <col min="1" max="1" width="52.5703125" customWidth="1"/>
    <col min="2" max="2" width="28.42578125" style="11" customWidth="1"/>
    <col min="3" max="3" width="17.28515625" customWidth="1"/>
    <col min="4" max="4" width="12" customWidth="1"/>
  </cols>
  <sheetData>
    <row r="4" spans="1:8" ht="18.75" customHeight="1" x14ac:dyDescent="0.25">
      <c r="A4" s="99" t="s">
        <v>77</v>
      </c>
      <c r="B4" s="99"/>
      <c r="C4" s="99"/>
      <c r="D4" s="99"/>
      <c r="E4" s="99"/>
    </row>
    <row r="5" spans="1:8" ht="18.75" customHeight="1" x14ac:dyDescent="0.25">
      <c r="A5" s="99"/>
      <c r="B5" s="99"/>
      <c r="C5" s="99"/>
      <c r="D5" s="99"/>
      <c r="E5" s="99"/>
    </row>
    <row r="6" spans="1:8" ht="18.75" customHeight="1" x14ac:dyDescent="0.25">
      <c r="A6" s="99"/>
      <c r="B6" s="99"/>
      <c r="C6" s="99"/>
      <c r="D6" s="99"/>
      <c r="E6" s="99"/>
    </row>
    <row r="7" spans="1:8" ht="15.75" customHeight="1" x14ac:dyDescent="0.25">
      <c r="A7" s="99"/>
      <c r="B7" s="99"/>
      <c r="C7" s="99"/>
      <c r="D7" s="99"/>
      <c r="E7" s="99"/>
    </row>
    <row r="8" spans="1:8" ht="15" customHeight="1" x14ac:dyDescent="0.25">
      <c r="A8" s="99"/>
      <c r="B8" s="99"/>
      <c r="C8" s="99"/>
      <c r="D8" s="99"/>
      <c r="E8" s="99"/>
    </row>
    <row r="9" spans="1:8" ht="15" customHeight="1" x14ac:dyDescent="0.25">
      <c r="A9" s="99" t="s">
        <v>90</v>
      </c>
      <c r="B9" s="99"/>
      <c r="C9" s="99"/>
    </row>
    <row r="10" spans="1:8" ht="15" customHeight="1" x14ac:dyDescent="0.25">
      <c r="A10" s="16"/>
      <c r="B10" s="16" t="s">
        <v>87</v>
      </c>
      <c r="C10" s="16"/>
      <c r="D10" s="21"/>
      <c r="E10" s="21"/>
      <c r="F10" s="21"/>
      <c r="G10" s="21"/>
      <c r="H10" s="21"/>
    </row>
    <row r="11" spans="1:8" ht="63" customHeight="1" x14ac:dyDescent="0.25">
      <c r="A11" s="17" t="s">
        <v>0</v>
      </c>
      <c r="B11" s="18" t="s">
        <v>89</v>
      </c>
      <c r="C11" s="19" t="s">
        <v>88</v>
      </c>
      <c r="D11" s="20"/>
    </row>
    <row r="12" spans="1:8" x14ac:dyDescent="0.25">
      <c r="A12" s="1" t="s">
        <v>1</v>
      </c>
      <c r="B12" s="7"/>
    </row>
    <row r="13" spans="1:8" x14ac:dyDescent="0.25">
      <c r="A13" s="2" t="s">
        <v>2</v>
      </c>
      <c r="B13" s="26">
        <f>B14+B15+B18</f>
        <v>40338263</v>
      </c>
      <c r="C13" s="25"/>
    </row>
    <row r="14" spans="1:8" x14ac:dyDescent="0.25">
      <c r="A14" s="4" t="s">
        <v>3</v>
      </c>
      <c r="B14" s="22">
        <v>31156276</v>
      </c>
    </row>
    <row r="15" spans="1:8" x14ac:dyDescent="0.25">
      <c r="A15" s="4" t="s">
        <v>4</v>
      </c>
      <c r="B15" s="22">
        <v>5090200</v>
      </c>
    </row>
    <row r="16" spans="1:8" x14ac:dyDescent="0.25">
      <c r="A16" s="4" t="s">
        <v>36</v>
      </c>
      <c r="B16" s="22"/>
    </row>
    <row r="17" spans="1:2" x14ac:dyDescent="0.25">
      <c r="A17" s="4" t="s">
        <v>5</v>
      </c>
      <c r="B17" s="22"/>
    </row>
    <row r="18" spans="1:2" x14ac:dyDescent="0.25">
      <c r="A18" s="4" t="s">
        <v>6</v>
      </c>
      <c r="B18" s="22">
        <v>4091787</v>
      </c>
    </row>
    <row r="19" spans="1:2" x14ac:dyDescent="0.25">
      <c r="A19" s="2" t="s">
        <v>7</v>
      </c>
      <c r="B19" s="27">
        <f>B20+B21+B22+B23+B24+B25+B26+B27+B28</f>
        <v>7795736</v>
      </c>
    </row>
    <row r="20" spans="1:2" x14ac:dyDescent="0.25">
      <c r="A20" s="4" t="s">
        <v>8</v>
      </c>
      <c r="B20" s="22">
        <v>1549600</v>
      </c>
    </row>
    <row r="21" spans="1:2" x14ac:dyDescent="0.25">
      <c r="A21" s="4" t="s">
        <v>9</v>
      </c>
      <c r="B21" s="22">
        <v>50000</v>
      </c>
    </row>
    <row r="22" spans="1:2" x14ac:dyDescent="0.25">
      <c r="A22" s="4" t="s">
        <v>10</v>
      </c>
      <c r="B22" s="22">
        <v>2300000</v>
      </c>
    </row>
    <row r="23" spans="1:2" ht="18" customHeight="1" x14ac:dyDescent="0.25">
      <c r="A23" s="4" t="s">
        <v>11</v>
      </c>
      <c r="B23" s="22">
        <v>15000</v>
      </c>
    </row>
    <row r="24" spans="1:2" x14ac:dyDescent="0.25">
      <c r="A24" s="4" t="s">
        <v>12</v>
      </c>
      <c r="B24" s="22">
        <v>100000</v>
      </c>
    </row>
    <row r="25" spans="1:2" x14ac:dyDescent="0.25">
      <c r="A25" s="4" t="s">
        <v>13</v>
      </c>
      <c r="B25" s="22">
        <v>150000</v>
      </c>
    </row>
    <row r="26" spans="1:2" ht="30" x14ac:dyDescent="0.25">
      <c r="A26" s="4" t="s">
        <v>14</v>
      </c>
      <c r="B26" s="22">
        <v>150000</v>
      </c>
    </row>
    <row r="27" spans="1:2" ht="30" x14ac:dyDescent="0.25">
      <c r="A27" s="4" t="s">
        <v>15</v>
      </c>
      <c r="B27" s="22">
        <v>3231136</v>
      </c>
    </row>
    <row r="28" spans="1:2" x14ac:dyDescent="0.25">
      <c r="A28" s="4" t="s">
        <v>37</v>
      </c>
      <c r="B28" s="22">
        <v>250000</v>
      </c>
    </row>
    <row r="29" spans="1:2" x14ac:dyDescent="0.25">
      <c r="A29" s="2" t="s">
        <v>16</v>
      </c>
      <c r="B29" s="27">
        <f>B30+B31+B34+B35+B36+B38</f>
        <v>7970001</v>
      </c>
    </row>
    <row r="30" spans="1:2" x14ac:dyDescent="0.25">
      <c r="A30" s="4" t="s">
        <v>17</v>
      </c>
      <c r="B30" s="22">
        <v>150000</v>
      </c>
    </row>
    <row r="31" spans="1:2" x14ac:dyDescent="0.25">
      <c r="A31" s="4" t="s">
        <v>18</v>
      </c>
      <c r="B31" s="22">
        <v>550000</v>
      </c>
    </row>
    <row r="32" spans="1:2" x14ac:dyDescent="0.25">
      <c r="A32" s="4" t="s">
        <v>19</v>
      </c>
      <c r="B32" s="22"/>
    </row>
    <row r="33" spans="1:2" x14ac:dyDescent="0.25">
      <c r="A33" s="4" t="s">
        <v>20</v>
      </c>
      <c r="B33" s="22"/>
    </row>
    <row r="34" spans="1:2" x14ac:dyDescent="0.25">
      <c r="A34" s="4" t="s">
        <v>21</v>
      </c>
      <c r="B34" s="22">
        <v>2305001</v>
      </c>
    </row>
    <row r="35" spans="1:2" ht="30" x14ac:dyDescent="0.25">
      <c r="A35" s="4" t="s">
        <v>22</v>
      </c>
      <c r="B35" s="22">
        <v>1385000</v>
      </c>
    </row>
    <row r="36" spans="1:2" ht="30" x14ac:dyDescent="0.25">
      <c r="A36" s="4" t="s">
        <v>23</v>
      </c>
      <c r="B36" s="22">
        <v>3265000</v>
      </c>
    </row>
    <row r="37" spans="1:2" ht="30" x14ac:dyDescent="0.25">
      <c r="A37" s="4" t="s">
        <v>38</v>
      </c>
      <c r="B37" s="22"/>
    </row>
    <row r="38" spans="1:2" x14ac:dyDescent="0.25">
      <c r="A38" s="4" t="s">
        <v>24</v>
      </c>
      <c r="B38" s="22">
        <v>315000</v>
      </c>
    </row>
    <row r="39" spans="1:2" x14ac:dyDescent="0.25">
      <c r="A39" s="2" t="s">
        <v>25</v>
      </c>
      <c r="B39" s="22"/>
    </row>
    <row r="40" spans="1:2" ht="30" x14ac:dyDescent="0.25">
      <c r="A40" s="4" t="s">
        <v>26</v>
      </c>
      <c r="B40" s="22"/>
    </row>
    <row r="41" spans="1:2" ht="30" x14ac:dyDescent="0.25">
      <c r="A41" s="4" t="s">
        <v>39</v>
      </c>
      <c r="B41" s="22"/>
    </row>
    <row r="42" spans="1:2" ht="30" x14ac:dyDescent="0.25">
      <c r="A42" s="4" t="s">
        <v>40</v>
      </c>
      <c r="B42" s="22"/>
    </row>
    <row r="43" spans="1:2" ht="30" x14ac:dyDescent="0.25">
      <c r="A43" s="4" t="s">
        <v>41</v>
      </c>
      <c r="B43" s="22"/>
    </row>
    <row r="44" spans="1:2" ht="30" x14ac:dyDescent="0.25">
      <c r="A44" s="4" t="s">
        <v>42</v>
      </c>
      <c r="B44" s="22"/>
    </row>
    <row r="45" spans="1:2" ht="30" x14ac:dyDescent="0.25">
      <c r="A45" s="4" t="s">
        <v>27</v>
      </c>
      <c r="B45" s="22"/>
    </row>
    <row r="46" spans="1:2" ht="30" x14ac:dyDescent="0.25">
      <c r="A46" s="4" t="s">
        <v>43</v>
      </c>
      <c r="B46" s="22"/>
    </row>
    <row r="47" spans="1:2" x14ac:dyDescent="0.25">
      <c r="A47" s="2" t="s">
        <v>44</v>
      </c>
      <c r="B47" s="22"/>
    </row>
    <row r="48" spans="1:2" ht="30" x14ac:dyDescent="0.25">
      <c r="A48" s="4" t="s">
        <v>45</v>
      </c>
      <c r="B48" s="22"/>
    </row>
    <row r="49" spans="1:2" ht="30" x14ac:dyDescent="0.25">
      <c r="A49" s="4" t="s">
        <v>46</v>
      </c>
      <c r="B49" s="22"/>
    </row>
    <row r="50" spans="1:2" ht="30" x14ac:dyDescent="0.25">
      <c r="A50" s="4" t="s">
        <v>47</v>
      </c>
      <c r="B50" s="22"/>
    </row>
    <row r="51" spans="1:2" ht="30" x14ac:dyDescent="0.25">
      <c r="A51" s="4" t="s">
        <v>48</v>
      </c>
      <c r="B51" s="22"/>
    </row>
    <row r="52" spans="1:2" ht="30" x14ac:dyDescent="0.25">
      <c r="A52" s="4" t="s">
        <v>49</v>
      </c>
      <c r="B52" s="22"/>
    </row>
    <row r="53" spans="1:2" ht="30" x14ac:dyDescent="0.25">
      <c r="A53" s="4" t="s">
        <v>50</v>
      </c>
      <c r="B53" s="22"/>
    </row>
    <row r="54" spans="1:2" ht="30" x14ac:dyDescent="0.25">
      <c r="A54" s="4" t="s">
        <v>51</v>
      </c>
      <c r="B54" s="22"/>
    </row>
    <row r="55" spans="1:2" x14ac:dyDescent="0.25">
      <c r="A55" s="2" t="s">
        <v>28</v>
      </c>
      <c r="B55" s="27">
        <f>B56+B60+B63</f>
        <v>3896000</v>
      </c>
    </row>
    <row r="56" spans="1:2" x14ac:dyDescent="0.25">
      <c r="A56" s="4" t="s">
        <v>29</v>
      </c>
      <c r="B56" s="22">
        <v>310000</v>
      </c>
    </row>
    <row r="57" spans="1:2" ht="30" x14ac:dyDescent="0.25">
      <c r="A57" s="4" t="s">
        <v>30</v>
      </c>
      <c r="B57" s="22"/>
    </row>
    <row r="58" spans="1:2" ht="30" x14ac:dyDescent="0.25">
      <c r="A58" s="4" t="s">
        <v>31</v>
      </c>
      <c r="B58" s="22"/>
    </row>
    <row r="59" spans="1:2" ht="30" x14ac:dyDescent="0.25">
      <c r="A59" s="4" t="s">
        <v>32</v>
      </c>
      <c r="B59" s="22"/>
    </row>
    <row r="60" spans="1:2" ht="30" x14ac:dyDescent="0.25">
      <c r="A60" s="4" t="s">
        <v>33</v>
      </c>
      <c r="B60" s="22">
        <v>3500000</v>
      </c>
    </row>
    <row r="61" spans="1:2" x14ac:dyDescent="0.25">
      <c r="A61" s="4" t="s">
        <v>52</v>
      </c>
      <c r="B61" s="22"/>
    </row>
    <row r="62" spans="1:2" x14ac:dyDescent="0.25">
      <c r="A62" s="4" t="s">
        <v>53</v>
      </c>
      <c r="B62" s="22"/>
    </row>
    <row r="63" spans="1:2" x14ac:dyDescent="0.25">
      <c r="A63" s="4" t="s">
        <v>34</v>
      </c>
      <c r="B63" s="22">
        <v>86000</v>
      </c>
    </row>
    <row r="64" spans="1:2" ht="30" x14ac:dyDescent="0.25">
      <c r="A64" s="4" t="s">
        <v>54</v>
      </c>
      <c r="B64" s="22"/>
    </row>
    <row r="65" spans="1:3" x14ac:dyDescent="0.25">
      <c r="A65" s="2" t="s">
        <v>55</v>
      </c>
      <c r="B65" s="22"/>
    </row>
    <row r="66" spans="1:3" x14ac:dyDescent="0.25">
      <c r="A66" s="4" t="s">
        <v>56</v>
      </c>
      <c r="B66" s="28"/>
    </row>
    <row r="67" spans="1:3" x14ac:dyDescent="0.25">
      <c r="A67" s="4" t="s">
        <v>57</v>
      </c>
      <c r="B67" s="28"/>
    </row>
    <row r="68" spans="1:3" x14ac:dyDescent="0.25">
      <c r="A68" s="4" t="s">
        <v>58</v>
      </c>
      <c r="B68" s="28"/>
    </row>
    <row r="69" spans="1:3" ht="30" x14ac:dyDescent="0.25">
      <c r="A69" s="4" t="s">
        <v>59</v>
      </c>
      <c r="B69" s="28"/>
    </row>
    <row r="70" spans="1:3" ht="30" x14ac:dyDescent="0.25">
      <c r="A70" s="2" t="s">
        <v>60</v>
      </c>
      <c r="B70" s="28"/>
    </row>
    <row r="71" spans="1:3" x14ac:dyDescent="0.25">
      <c r="A71" s="4" t="s">
        <v>61</v>
      </c>
      <c r="B71" s="28"/>
    </row>
    <row r="72" spans="1:3" ht="30" x14ac:dyDescent="0.25">
      <c r="A72" s="4" t="s">
        <v>62</v>
      </c>
      <c r="B72" s="28"/>
    </row>
    <row r="73" spans="1:3" x14ac:dyDescent="0.25">
      <c r="A73" s="2" t="s">
        <v>63</v>
      </c>
      <c r="B73" s="28"/>
    </row>
    <row r="74" spans="1:3" x14ac:dyDescent="0.25">
      <c r="A74" s="4" t="s">
        <v>64</v>
      </c>
      <c r="B74" s="28"/>
    </row>
    <row r="75" spans="1:3" x14ac:dyDescent="0.25">
      <c r="A75" s="4" t="s">
        <v>65</v>
      </c>
      <c r="B75" s="28"/>
    </row>
    <row r="76" spans="1:3" ht="30" x14ac:dyDescent="0.25">
      <c r="A76" s="4" t="s">
        <v>66</v>
      </c>
      <c r="B76" s="28"/>
    </row>
    <row r="77" spans="1:3" x14ac:dyDescent="0.25">
      <c r="A77" s="5" t="s">
        <v>35</v>
      </c>
      <c r="B77" s="29">
        <f>B13+B19+B29+B55</f>
        <v>60000000</v>
      </c>
      <c r="C77" s="25"/>
    </row>
    <row r="78" spans="1:3" x14ac:dyDescent="0.25">
      <c r="A78" s="3"/>
      <c r="B78" s="9"/>
    </row>
    <row r="79" spans="1:3" x14ac:dyDescent="0.25">
      <c r="A79" s="1" t="s">
        <v>67</v>
      </c>
      <c r="B79" s="9"/>
    </row>
    <row r="80" spans="1:3" x14ac:dyDescent="0.25">
      <c r="A80" s="2" t="s">
        <v>68</v>
      </c>
      <c r="B80" s="9"/>
    </row>
    <row r="81" spans="1:8" ht="30" x14ac:dyDescent="0.25">
      <c r="A81" s="4" t="s">
        <v>69</v>
      </c>
      <c r="B81" s="9"/>
    </row>
    <row r="82" spans="1:8" ht="30" x14ac:dyDescent="0.25">
      <c r="A82" s="4" t="s">
        <v>70</v>
      </c>
      <c r="B82" s="9"/>
    </row>
    <row r="83" spans="1:8" x14ac:dyDescent="0.25">
      <c r="A83" s="2" t="s">
        <v>71</v>
      </c>
      <c r="B83" s="9"/>
    </row>
    <row r="84" spans="1:8" x14ac:dyDescent="0.25">
      <c r="A84" s="4" t="s">
        <v>72</v>
      </c>
      <c r="B84" s="9"/>
    </row>
    <row r="85" spans="1:8" x14ac:dyDescent="0.25">
      <c r="A85" s="4" t="s">
        <v>73</v>
      </c>
      <c r="B85" s="9"/>
    </row>
    <row r="86" spans="1:8" x14ac:dyDescent="0.25">
      <c r="A86" s="2" t="s">
        <v>74</v>
      </c>
      <c r="B86" s="9"/>
    </row>
    <row r="87" spans="1:8" ht="30" x14ac:dyDescent="0.25">
      <c r="A87" s="4" t="s">
        <v>75</v>
      </c>
      <c r="B87" s="9"/>
    </row>
    <row r="88" spans="1:8" x14ac:dyDescent="0.25">
      <c r="A88" s="5" t="s">
        <v>76</v>
      </c>
      <c r="B88" s="8">
        <f>B77</f>
        <v>60000000</v>
      </c>
      <c r="C88" s="24"/>
      <c r="D88" s="24"/>
      <c r="E88" s="24"/>
    </row>
    <row r="89" spans="1:8" ht="15.75" x14ac:dyDescent="0.25">
      <c r="A89" s="6"/>
      <c r="B89" s="10"/>
    </row>
    <row r="90" spans="1:8" x14ac:dyDescent="0.25">
      <c r="A90" s="12" t="s">
        <v>110</v>
      </c>
      <c r="B90" s="23"/>
    </row>
    <row r="91" spans="1:8" x14ac:dyDescent="0.25">
      <c r="A91" t="s">
        <v>78</v>
      </c>
    </row>
    <row r="92" spans="1:8" x14ac:dyDescent="0.25">
      <c r="A92" t="s">
        <v>83</v>
      </c>
    </row>
    <row r="93" spans="1:8" x14ac:dyDescent="0.25">
      <c r="A93" s="13" t="s">
        <v>84</v>
      </c>
      <c r="B93" s="14"/>
      <c r="C93" s="13"/>
      <c r="D93" s="13"/>
      <c r="E93" s="13"/>
      <c r="F93" s="13"/>
      <c r="G93" s="15"/>
      <c r="H93" s="15"/>
    </row>
    <row r="94" spans="1:8" x14ac:dyDescent="0.25">
      <c r="A94" s="13" t="s">
        <v>85</v>
      </c>
      <c r="B94" s="14"/>
      <c r="C94" s="13"/>
      <c r="D94" s="13"/>
      <c r="E94" s="13"/>
      <c r="F94" s="13"/>
      <c r="G94" s="15"/>
      <c r="H94" s="15"/>
    </row>
    <row r="95" spans="1:8" x14ac:dyDescent="0.25">
      <c r="A95" s="13" t="s">
        <v>79</v>
      </c>
      <c r="B95" s="14"/>
      <c r="C95" s="13"/>
      <c r="D95" s="13"/>
      <c r="E95" s="13"/>
      <c r="F95" s="13"/>
      <c r="G95" s="15"/>
      <c r="H95" s="15"/>
    </row>
    <row r="96" spans="1:8" x14ac:dyDescent="0.25">
      <c r="A96" s="13"/>
      <c r="B96" s="14"/>
      <c r="C96" s="13"/>
      <c r="D96" s="13"/>
      <c r="E96" s="13"/>
      <c r="F96" s="13"/>
    </row>
    <row r="97" spans="1:9" x14ac:dyDescent="0.25">
      <c r="A97" t="s">
        <v>80</v>
      </c>
    </row>
    <row r="98" spans="1:9" x14ac:dyDescent="0.25">
      <c r="A98" t="s">
        <v>81</v>
      </c>
    </row>
    <row r="99" spans="1:9" x14ac:dyDescent="0.25">
      <c r="A99" t="s">
        <v>82</v>
      </c>
    </row>
    <row r="103" spans="1:9" x14ac:dyDescent="0.25">
      <c r="I103" t="s">
        <v>86</v>
      </c>
    </row>
  </sheetData>
  <mergeCells count="2">
    <mergeCell ref="A4:E8"/>
    <mergeCell ref="A9:C9"/>
  </mergeCells>
  <printOptions horizontalCentered="1"/>
  <pageMargins left="0.7" right="0.7" top="0.75" bottom="0.75" header="0.3" footer="0.3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107"/>
  <sheetViews>
    <sheetView showGridLines="0" tabSelected="1" zoomScaleNormal="100" workbookViewId="0">
      <selection activeCell="F98" sqref="F98"/>
    </sheetView>
  </sheetViews>
  <sheetFormatPr baseColWidth="10" defaultColWidth="9.140625" defaultRowHeight="15" x14ac:dyDescent="0.25"/>
  <cols>
    <col min="1" max="1" width="52.5703125" customWidth="1"/>
    <col min="2" max="2" width="18.7109375" style="11" hidden="1" customWidth="1"/>
    <col min="3" max="3" width="0.140625" style="11" hidden="1" customWidth="1"/>
    <col min="4" max="4" width="18.5703125" customWidth="1"/>
    <col min="5" max="5" width="19.42578125" customWidth="1"/>
    <col min="6" max="6" width="20.42578125" customWidth="1"/>
    <col min="7" max="7" width="19.42578125" customWidth="1"/>
    <col min="8" max="8" width="21" customWidth="1"/>
    <col min="9" max="9" width="26.5703125" customWidth="1"/>
    <col min="10" max="10" width="19.42578125" customWidth="1"/>
    <col min="11" max="11" width="17.7109375" customWidth="1"/>
    <col min="12" max="12" width="21.42578125" customWidth="1"/>
    <col min="13" max="13" width="14.85546875" customWidth="1"/>
    <col min="14" max="14" width="11.42578125" customWidth="1"/>
    <col min="15" max="15" width="10.5703125" customWidth="1"/>
    <col min="16" max="16" width="14.140625" bestFit="1" customWidth="1"/>
    <col min="17" max="17" width="17.42578125" customWidth="1"/>
    <col min="18" max="18" width="20" customWidth="1"/>
    <col min="19" max="19" width="14.28515625" customWidth="1"/>
    <col min="20" max="20" width="14.5703125" customWidth="1"/>
    <col min="21" max="21" width="12.5703125" customWidth="1"/>
  </cols>
  <sheetData>
    <row r="4" spans="1:17" ht="18.75" customHeight="1" x14ac:dyDescent="0.25">
      <c r="A4" s="99" t="s">
        <v>77</v>
      </c>
      <c r="B4" s="99"/>
      <c r="C4" s="99"/>
      <c r="D4" s="99"/>
      <c r="E4" s="99"/>
      <c r="F4" s="99"/>
    </row>
    <row r="5" spans="1:17" ht="18.75" customHeight="1" x14ac:dyDescent="0.25">
      <c r="A5" s="99"/>
      <c r="B5" s="99"/>
      <c r="C5" s="99"/>
      <c r="D5" s="99"/>
      <c r="E5" s="99"/>
      <c r="F5" s="99"/>
    </row>
    <row r="6" spans="1:17" ht="18.75" customHeight="1" x14ac:dyDescent="0.25">
      <c r="A6" s="99"/>
      <c r="B6" s="99"/>
      <c r="C6" s="99"/>
      <c r="D6" s="99"/>
      <c r="E6" s="99"/>
      <c r="F6" s="99"/>
    </row>
    <row r="7" spans="1:17" ht="15.75" customHeight="1" x14ac:dyDescent="0.25">
      <c r="A7" s="99"/>
      <c r="B7" s="99"/>
      <c r="C7" s="99"/>
      <c r="D7" s="99"/>
      <c r="E7" s="99"/>
      <c r="F7" s="99"/>
    </row>
    <row r="8" spans="1:17" ht="15" customHeight="1" x14ac:dyDescent="0.25">
      <c r="A8" s="99"/>
      <c r="B8" s="99"/>
      <c r="C8" s="99"/>
      <c r="D8" s="99"/>
      <c r="E8" s="99"/>
      <c r="F8" s="99"/>
    </row>
    <row r="9" spans="1:17" ht="15" customHeight="1" x14ac:dyDescent="0.25">
      <c r="A9" s="99" t="s">
        <v>90</v>
      </c>
      <c r="B9" s="99"/>
      <c r="C9" s="99"/>
      <c r="D9" s="99"/>
      <c r="E9" s="74"/>
      <c r="F9" s="74"/>
      <c r="G9" s="74"/>
      <c r="H9" s="74"/>
      <c r="I9" s="74"/>
      <c r="J9" s="74"/>
      <c r="K9" s="74"/>
    </row>
    <row r="10" spans="1:17" ht="15" customHeight="1" x14ac:dyDescent="0.25">
      <c r="A10" s="16"/>
      <c r="B10" s="30" t="s">
        <v>87</v>
      </c>
      <c r="C10" s="16"/>
      <c r="D10" s="16"/>
      <c r="E10" s="21"/>
      <c r="F10" s="21"/>
      <c r="G10" s="21"/>
      <c r="H10" s="21"/>
      <c r="I10" s="21"/>
    </row>
    <row r="11" spans="1:17" ht="63" customHeight="1" x14ac:dyDescent="0.25">
      <c r="A11" s="17" t="s">
        <v>0</v>
      </c>
      <c r="B11" s="39" t="s">
        <v>89</v>
      </c>
      <c r="C11" s="69" t="s">
        <v>103</v>
      </c>
      <c r="D11" s="57" t="s">
        <v>91</v>
      </c>
      <c r="E11" s="42" t="s">
        <v>92</v>
      </c>
      <c r="F11" s="42" t="s">
        <v>93</v>
      </c>
      <c r="G11" s="42" t="s">
        <v>94</v>
      </c>
      <c r="H11" s="42" t="s">
        <v>95</v>
      </c>
      <c r="I11" s="42" t="s">
        <v>96</v>
      </c>
      <c r="J11" s="42" t="s">
        <v>97</v>
      </c>
      <c r="K11" s="42" t="s">
        <v>98</v>
      </c>
      <c r="L11" s="42" t="s">
        <v>107</v>
      </c>
      <c r="M11" s="42" t="s">
        <v>99</v>
      </c>
      <c r="N11" s="42" t="s">
        <v>100</v>
      </c>
      <c r="O11" s="43" t="s">
        <v>101</v>
      </c>
      <c r="P11" s="43" t="s">
        <v>102</v>
      </c>
      <c r="Q11" s="89"/>
    </row>
    <row r="12" spans="1:17" x14ac:dyDescent="0.25">
      <c r="A12" s="1" t="s">
        <v>1</v>
      </c>
      <c r="B12" s="40"/>
      <c r="C12" s="40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7" x14ac:dyDescent="0.25">
      <c r="A13" s="2" t="s">
        <v>2</v>
      </c>
      <c r="B13" s="32">
        <f>B14+B15+B18</f>
        <v>40338263</v>
      </c>
      <c r="C13" s="41">
        <v>0</v>
      </c>
      <c r="D13" s="60">
        <f>D18+D15+D14</f>
        <v>2543331.25</v>
      </c>
      <c r="E13" s="60">
        <f t="shared" ref="E13:J13" si="0">E14+E15+E18</f>
        <v>2630548.6</v>
      </c>
      <c r="F13" s="65">
        <f t="shared" si="0"/>
        <v>4565418.3600000003</v>
      </c>
      <c r="G13" s="65">
        <f t="shared" si="0"/>
        <v>2605180.2599999998</v>
      </c>
      <c r="H13" s="65">
        <f t="shared" si="0"/>
        <v>2634438.61</v>
      </c>
      <c r="I13" s="65">
        <f t="shared" si="0"/>
        <v>2604685.4900000002</v>
      </c>
      <c r="J13" s="65">
        <f t="shared" si="0"/>
        <v>2645068.5099999998</v>
      </c>
      <c r="K13" s="85">
        <f>K14+K15+K18</f>
        <v>2604685.4900000002</v>
      </c>
      <c r="L13" s="65">
        <f>L14+L15+L18</f>
        <v>2603987.0999999996</v>
      </c>
      <c r="M13" s="96">
        <f>M14+M15+M18</f>
        <v>2589697.79</v>
      </c>
      <c r="N13" s="34"/>
      <c r="O13" s="34"/>
      <c r="P13" s="44">
        <f>SUM(D13:O13)</f>
        <v>28027041.460000001</v>
      </c>
    </row>
    <row r="14" spans="1:17" x14ac:dyDescent="0.25">
      <c r="A14" s="4" t="s">
        <v>3</v>
      </c>
      <c r="B14" s="35">
        <v>31156276</v>
      </c>
      <c r="C14" s="41">
        <v>0</v>
      </c>
      <c r="D14" s="61">
        <v>2171600</v>
      </c>
      <c r="E14" s="61">
        <v>2258817.35</v>
      </c>
      <c r="F14" s="61">
        <v>2211600</v>
      </c>
      <c r="G14" s="63">
        <v>2211600</v>
      </c>
      <c r="H14" s="63">
        <v>2250059.61</v>
      </c>
      <c r="I14" s="63">
        <v>2222600</v>
      </c>
      <c r="J14" s="63">
        <v>2262983.02</v>
      </c>
      <c r="K14" s="59">
        <v>2222600</v>
      </c>
      <c r="L14" s="63">
        <v>2137600</v>
      </c>
      <c r="M14" s="94">
        <v>2209600</v>
      </c>
      <c r="N14" s="34"/>
      <c r="O14" s="34"/>
      <c r="P14" s="98">
        <f t="shared" ref="P14:P15" si="1">SUM(D14:O14)</f>
        <v>22159059.979999997</v>
      </c>
    </row>
    <row r="15" spans="1:17" x14ac:dyDescent="0.25">
      <c r="A15" s="4" t="s">
        <v>4</v>
      </c>
      <c r="B15" s="35">
        <v>5090200</v>
      </c>
      <c r="C15" s="41">
        <v>0</v>
      </c>
      <c r="D15" s="61">
        <v>45000</v>
      </c>
      <c r="E15" s="61">
        <v>45000</v>
      </c>
      <c r="F15" s="61">
        <v>2020971.11</v>
      </c>
      <c r="G15" s="63">
        <v>58176.67</v>
      </c>
      <c r="H15" s="63">
        <v>45000</v>
      </c>
      <c r="I15" s="63">
        <v>45000</v>
      </c>
      <c r="J15" s="63">
        <v>45000</v>
      </c>
      <c r="K15" s="59">
        <v>45000</v>
      </c>
      <c r="L15" s="63">
        <v>142298.10999999999</v>
      </c>
      <c r="M15" s="94">
        <v>45000</v>
      </c>
      <c r="N15" s="34"/>
      <c r="O15" s="34"/>
      <c r="P15" s="98">
        <f t="shared" si="1"/>
        <v>2536445.89</v>
      </c>
    </row>
    <row r="16" spans="1:17" x14ac:dyDescent="0.25">
      <c r="A16" s="4" t="s">
        <v>36</v>
      </c>
      <c r="B16" s="35"/>
      <c r="C16" s="41">
        <v>0</v>
      </c>
      <c r="D16" s="62"/>
      <c r="E16" s="62"/>
      <c r="F16" s="61"/>
      <c r="G16" s="63"/>
      <c r="H16" s="34"/>
      <c r="I16" s="34"/>
      <c r="J16" s="34"/>
      <c r="K16" s="34"/>
      <c r="L16" s="34"/>
      <c r="M16" s="95"/>
      <c r="N16" s="34"/>
      <c r="O16" s="34"/>
      <c r="P16" s="33">
        <f t="shared" ref="P16:P79" si="2">D16+E16+F16+G16+H16+I16+J16+K16+M16+N16+O16+L16</f>
        <v>0</v>
      </c>
    </row>
    <row r="17" spans="1:22" x14ac:dyDescent="0.25">
      <c r="A17" s="4" t="s">
        <v>5</v>
      </c>
      <c r="B17" s="35"/>
      <c r="C17" s="41">
        <v>0</v>
      </c>
      <c r="D17" s="62"/>
      <c r="E17" s="62"/>
      <c r="F17" s="61"/>
      <c r="G17" s="34"/>
      <c r="H17" s="63"/>
      <c r="I17" s="34"/>
      <c r="J17" s="34"/>
      <c r="K17" s="34"/>
      <c r="L17" s="34"/>
      <c r="M17" s="95"/>
      <c r="N17" s="34"/>
      <c r="O17" s="34"/>
      <c r="P17" s="33">
        <f t="shared" si="2"/>
        <v>0</v>
      </c>
    </row>
    <row r="18" spans="1:22" x14ac:dyDescent="0.25">
      <c r="A18" s="4" t="s">
        <v>6</v>
      </c>
      <c r="B18" s="35">
        <v>4091787</v>
      </c>
      <c r="C18" s="41">
        <v>0</v>
      </c>
      <c r="D18" s="61">
        <v>326731.25</v>
      </c>
      <c r="E18" s="61">
        <v>326731.25</v>
      </c>
      <c r="F18" s="61">
        <v>332847.25</v>
      </c>
      <c r="G18" s="63">
        <v>335403.59000000003</v>
      </c>
      <c r="H18" s="63">
        <v>339379</v>
      </c>
      <c r="I18" s="63">
        <v>337085.49</v>
      </c>
      <c r="J18" s="63">
        <v>337085.49</v>
      </c>
      <c r="K18" s="59">
        <v>337085.49</v>
      </c>
      <c r="L18" s="63">
        <v>324088.99</v>
      </c>
      <c r="M18" s="94">
        <v>335097.78999999998</v>
      </c>
      <c r="N18" s="34"/>
      <c r="O18" s="34"/>
      <c r="P18" s="33">
        <f t="shared" si="2"/>
        <v>3331535.5900000008</v>
      </c>
    </row>
    <row r="19" spans="1:22" x14ac:dyDescent="0.25">
      <c r="A19" s="2" t="s">
        <v>7</v>
      </c>
      <c r="B19" s="36">
        <f>B20+B21+B22+B23+B24+B25+B26+B27+B28</f>
        <v>7795736</v>
      </c>
      <c r="C19" s="41">
        <v>0</v>
      </c>
      <c r="D19" s="60">
        <f>D22+D20</f>
        <v>265222.79000000004</v>
      </c>
      <c r="E19" s="60">
        <f>E20+E22+E26</f>
        <v>379631.87</v>
      </c>
      <c r="F19" s="70">
        <f>F20+F22+F23+F26</f>
        <v>679501.7300000001</v>
      </c>
      <c r="G19" s="65">
        <f>G20+G22</f>
        <v>306054.03999999998</v>
      </c>
      <c r="H19" s="65">
        <f>H20+H22+H27</f>
        <v>1040927</v>
      </c>
      <c r="I19" s="65">
        <f>I20+I22+I26+I27</f>
        <v>357963.96</v>
      </c>
      <c r="J19" s="65">
        <f>J20+J22+J24+J27</f>
        <v>730754.92999999993</v>
      </c>
      <c r="K19" s="85">
        <f>K20+K22+K27</f>
        <v>1016666.44</v>
      </c>
      <c r="L19" s="65">
        <f>L20+L21+L22+L24+L25+L26+L27</f>
        <v>771432.56</v>
      </c>
      <c r="M19" s="96">
        <f>M20+M22</f>
        <v>330627.07999999996</v>
      </c>
      <c r="N19" s="34"/>
      <c r="O19" s="34"/>
      <c r="P19" s="44">
        <f t="shared" si="2"/>
        <v>5878782.4000000004</v>
      </c>
    </row>
    <row r="20" spans="1:22" x14ac:dyDescent="0.25">
      <c r="A20" s="4" t="s">
        <v>8</v>
      </c>
      <c r="B20" s="35">
        <v>1549600</v>
      </c>
      <c r="C20" s="41">
        <v>0</v>
      </c>
      <c r="D20" s="61">
        <v>132187.79</v>
      </c>
      <c r="E20" s="61">
        <v>123827.76</v>
      </c>
      <c r="F20" s="63">
        <v>119483.69</v>
      </c>
      <c r="G20" s="63">
        <v>116704.04</v>
      </c>
      <c r="H20" s="63">
        <v>131047.67</v>
      </c>
      <c r="I20" s="63">
        <v>129922.83</v>
      </c>
      <c r="J20" s="63">
        <v>142536.93</v>
      </c>
      <c r="K20" s="83">
        <v>140932.94</v>
      </c>
      <c r="L20" s="63">
        <v>40565.269999999997</v>
      </c>
      <c r="M20" s="94">
        <v>138767.07999999999</v>
      </c>
      <c r="N20" s="34"/>
      <c r="O20" s="34"/>
      <c r="P20" s="33">
        <f t="shared" si="2"/>
        <v>1215976</v>
      </c>
      <c r="Q20" s="56"/>
      <c r="R20" s="56"/>
    </row>
    <row r="21" spans="1:22" x14ac:dyDescent="0.25">
      <c r="A21" s="4" t="s">
        <v>9</v>
      </c>
      <c r="B21" s="35">
        <v>50000</v>
      </c>
      <c r="C21" s="41">
        <v>0</v>
      </c>
      <c r="D21" s="62"/>
      <c r="E21" s="62"/>
      <c r="F21" s="34"/>
      <c r="G21" s="34"/>
      <c r="H21" s="34"/>
      <c r="I21" s="34"/>
      <c r="J21" s="34"/>
      <c r="K21" s="76"/>
      <c r="L21" s="63">
        <v>106450.97</v>
      </c>
      <c r="M21" s="95"/>
      <c r="N21" s="34"/>
      <c r="O21" s="34"/>
      <c r="P21" s="33">
        <f t="shared" si="2"/>
        <v>106450.97</v>
      </c>
    </row>
    <row r="22" spans="1:22" x14ac:dyDescent="0.25">
      <c r="A22" s="4" t="s">
        <v>10</v>
      </c>
      <c r="B22" s="35">
        <v>2300000</v>
      </c>
      <c r="C22" s="41">
        <v>0</v>
      </c>
      <c r="D22" s="61">
        <v>133035</v>
      </c>
      <c r="E22" s="61">
        <v>247350</v>
      </c>
      <c r="F22" s="61">
        <v>304470.28000000003</v>
      </c>
      <c r="G22" s="63">
        <v>189350</v>
      </c>
      <c r="H22" s="63">
        <v>189757.33</v>
      </c>
      <c r="I22" s="63">
        <v>180357.5</v>
      </c>
      <c r="J22" s="63">
        <v>75450</v>
      </c>
      <c r="K22" s="83">
        <v>267500</v>
      </c>
      <c r="L22" s="63">
        <v>248160</v>
      </c>
      <c r="M22" s="94">
        <v>191860</v>
      </c>
      <c r="N22" s="34"/>
      <c r="O22" s="34"/>
      <c r="P22" s="33">
        <f t="shared" si="2"/>
        <v>2027290.11</v>
      </c>
    </row>
    <row r="23" spans="1:22" ht="18" customHeight="1" x14ac:dyDescent="0.25">
      <c r="A23" s="4" t="s">
        <v>11</v>
      </c>
      <c r="B23" s="35">
        <v>15000</v>
      </c>
      <c r="C23" s="41">
        <v>0</v>
      </c>
      <c r="D23" s="59"/>
      <c r="E23" s="62"/>
      <c r="F23" s="63">
        <v>189041.64</v>
      </c>
      <c r="G23" s="34"/>
      <c r="H23" s="63"/>
      <c r="I23" s="34"/>
      <c r="J23" s="34"/>
      <c r="K23" s="83"/>
      <c r="L23" s="34"/>
      <c r="M23" s="95"/>
      <c r="N23" s="34"/>
      <c r="O23" s="34"/>
      <c r="P23" s="33">
        <f t="shared" si="2"/>
        <v>189041.64</v>
      </c>
    </row>
    <row r="24" spans="1:22" x14ac:dyDescent="0.25">
      <c r="A24" s="4" t="s">
        <v>12</v>
      </c>
      <c r="B24" s="35">
        <v>100000</v>
      </c>
      <c r="C24" s="41">
        <v>0</v>
      </c>
      <c r="D24" s="34"/>
      <c r="E24" s="62"/>
      <c r="F24" s="34"/>
      <c r="G24" s="34"/>
      <c r="H24" s="34"/>
      <c r="I24" s="34"/>
      <c r="J24" s="63">
        <v>32000</v>
      </c>
      <c r="K24" s="83"/>
      <c r="L24" s="63">
        <v>160619.07</v>
      </c>
      <c r="M24" s="95"/>
      <c r="N24" s="34"/>
      <c r="O24" s="34"/>
      <c r="P24" s="33">
        <f t="shared" si="2"/>
        <v>192619.07</v>
      </c>
    </row>
    <row r="25" spans="1:22" x14ac:dyDescent="0.25">
      <c r="A25" s="4" t="s">
        <v>13</v>
      </c>
      <c r="B25" s="35">
        <v>150000</v>
      </c>
      <c r="C25" s="41">
        <v>0</v>
      </c>
      <c r="D25" s="34"/>
      <c r="E25" s="62"/>
      <c r="F25" s="34"/>
      <c r="G25" s="34"/>
      <c r="H25" s="34"/>
      <c r="I25" s="34"/>
      <c r="J25" s="34"/>
      <c r="K25" s="83"/>
      <c r="L25" s="63">
        <v>144727.47</v>
      </c>
      <c r="M25" s="95"/>
      <c r="N25" s="34"/>
      <c r="O25" s="34"/>
      <c r="P25" s="33">
        <f t="shared" si="2"/>
        <v>144727.47</v>
      </c>
    </row>
    <row r="26" spans="1:22" ht="30" x14ac:dyDescent="0.25">
      <c r="A26" s="4" t="s">
        <v>14</v>
      </c>
      <c r="B26" s="35">
        <v>150000</v>
      </c>
      <c r="C26" s="41">
        <v>0</v>
      </c>
      <c r="D26" s="34"/>
      <c r="E26" s="61">
        <v>8454.11</v>
      </c>
      <c r="F26" s="63">
        <v>66506.12</v>
      </c>
      <c r="G26" s="34"/>
      <c r="H26" s="34"/>
      <c r="I26" s="63">
        <v>37183.620000000003</v>
      </c>
      <c r="J26" s="34"/>
      <c r="K26" s="84"/>
      <c r="L26" s="63">
        <v>28623.98</v>
      </c>
      <c r="M26" s="95"/>
      <c r="N26" s="34"/>
      <c r="O26" s="34"/>
      <c r="P26" s="33">
        <f t="shared" si="2"/>
        <v>140767.83000000002</v>
      </c>
    </row>
    <row r="27" spans="1:22" ht="30" x14ac:dyDescent="0.25">
      <c r="A27" s="4" t="s">
        <v>15</v>
      </c>
      <c r="B27" s="35">
        <v>3231136</v>
      </c>
      <c r="C27" s="41">
        <v>0</v>
      </c>
      <c r="D27" s="34"/>
      <c r="E27" s="64"/>
      <c r="F27" s="34"/>
      <c r="G27" s="34"/>
      <c r="H27" s="63">
        <v>720122</v>
      </c>
      <c r="I27" s="63">
        <v>10500.01</v>
      </c>
      <c r="J27" s="63">
        <v>480768</v>
      </c>
      <c r="K27" s="83">
        <v>608233.5</v>
      </c>
      <c r="L27" s="63">
        <v>42285.8</v>
      </c>
      <c r="M27" s="95"/>
      <c r="N27" s="34"/>
      <c r="O27" s="34"/>
      <c r="P27" s="33">
        <f t="shared" si="2"/>
        <v>1861909.31</v>
      </c>
    </row>
    <row r="28" spans="1:22" x14ac:dyDescent="0.25">
      <c r="A28" s="4" t="s">
        <v>37</v>
      </c>
      <c r="B28" s="35">
        <v>250000</v>
      </c>
      <c r="C28" s="41">
        <v>0</v>
      </c>
      <c r="D28" s="34"/>
      <c r="E28" s="34"/>
      <c r="F28" s="34"/>
      <c r="G28" s="34"/>
      <c r="H28" s="34"/>
      <c r="I28" s="34"/>
      <c r="J28" s="34"/>
      <c r="K28" s="84"/>
      <c r="L28" s="34"/>
      <c r="M28" s="95"/>
      <c r="N28" s="34"/>
      <c r="O28" s="34"/>
      <c r="P28" s="33">
        <f t="shared" si="2"/>
        <v>0</v>
      </c>
    </row>
    <row r="29" spans="1:22" x14ac:dyDescent="0.25">
      <c r="A29" s="2" t="s">
        <v>16</v>
      </c>
      <c r="B29" s="36">
        <f>B30+B31+B34+B35+B36+B38</f>
        <v>7970001</v>
      </c>
      <c r="C29" s="41">
        <v>0</v>
      </c>
      <c r="D29" s="34"/>
      <c r="E29" s="65">
        <f>E36</f>
        <v>750000</v>
      </c>
      <c r="F29" s="65">
        <f>F30+F31+F32+F34+F35+F36+F38</f>
        <v>572537.69999999995</v>
      </c>
      <c r="G29" s="65">
        <f>G36</f>
        <v>750000</v>
      </c>
      <c r="H29" s="34"/>
      <c r="I29" s="65">
        <f>I30+I31+I32+I35+I36+I38</f>
        <v>391610.26</v>
      </c>
      <c r="J29" s="65">
        <f>J30+J31+J33+J35+J36+J38</f>
        <v>925591.97</v>
      </c>
      <c r="K29" s="84"/>
      <c r="L29" s="65">
        <f>L30+L31+L32+L33+L34+L35+L36+L37+L38</f>
        <v>357475.32000000007</v>
      </c>
      <c r="M29" s="96">
        <f>M30+M31+M32+M33+M34+M35+M36+M37+M38</f>
        <v>1252423.79</v>
      </c>
      <c r="N29" s="34"/>
      <c r="O29" s="34"/>
      <c r="P29" s="44">
        <f t="shared" si="2"/>
        <v>4999639.04</v>
      </c>
      <c r="Q29" s="88"/>
      <c r="R29" s="88"/>
      <c r="S29" s="88"/>
      <c r="T29" s="88"/>
      <c r="U29" s="88"/>
      <c r="V29" s="88"/>
    </row>
    <row r="30" spans="1:22" x14ac:dyDescent="0.25">
      <c r="A30" s="4" t="s">
        <v>17</v>
      </c>
      <c r="B30" s="35">
        <v>150000</v>
      </c>
      <c r="C30" s="41">
        <v>0</v>
      </c>
      <c r="D30" s="34"/>
      <c r="E30" s="34"/>
      <c r="F30" s="63">
        <v>13981.48</v>
      </c>
      <c r="G30" s="34"/>
      <c r="H30" s="34"/>
      <c r="I30" s="63">
        <v>8340</v>
      </c>
      <c r="J30" s="63">
        <v>5415</v>
      </c>
      <c r="K30" s="83"/>
      <c r="L30" s="63">
        <v>34518.76</v>
      </c>
      <c r="M30" s="95"/>
      <c r="N30" s="34"/>
      <c r="O30" s="34"/>
      <c r="P30" s="33">
        <f t="shared" si="2"/>
        <v>62255.240000000005</v>
      </c>
      <c r="Q30" s="88"/>
      <c r="R30" s="88"/>
      <c r="S30" s="88"/>
      <c r="T30" s="88"/>
      <c r="U30" s="88"/>
      <c r="V30" s="88"/>
    </row>
    <row r="31" spans="1:22" x14ac:dyDescent="0.25">
      <c r="A31" s="4" t="s">
        <v>18</v>
      </c>
      <c r="B31" s="35">
        <v>550000</v>
      </c>
      <c r="C31" s="41">
        <v>0</v>
      </c>
      <c r="D31" s="34"/>
      <c r="E31" s="34"/>
      <c r="F31" s="63">
        <v>47672</v>
      </c>
      <c r="G31" s="34"/>
      <c r="H31" s="34"/>
      <c r="I31" s="63">
        <v>35400</v>
      </c>
      <c r="J31" s="63">
        <v>250</v>
      </c>
      <c r="K31" s="84"/>
      <c r="L31" s="63">
        <v>212400</v>
      </c>
      <c r="M31" s="94">
        <v>4956</v>
      </c>
      <c r="N31" s="34"/>
      <c r="O31" s="34"/>
      <c r="P31" s="33">
        <f t="shared" si="2"/>
        <v>300678</v>
      </c>
      <c r="Q31" s="89"/>
      <c r="R31" s="88"/>
      <c r="S31" s="88"/>
      <c r="T31" s="88"/>
      <c r="U31" s="88"/>
      <c r="V31" s="88"/>
    </row>
    <row r="32" spans="1:22" x14ac:dyDescent="0.25">
      <c r="A32" s="4" t="s">
        <v>19</v>
      </c>
      <c r="B32" s="35"/>
      <c r="C32" s="41">
        <v>0</v>
      </c>
      <c r="D32" s="34"/>
      <c r="E32" s="34"/>
      <c r="F32" s="63">
        <v>10673.4</v>
      </c>
      <c r="G32" s="63" t="s">
        <v>104</v>
      </c>
      <c r="H32" s="34"/>
      <c r="I32" s="63">
        <v>39020.01</v>
      </c>
      <c r="J32" s="34"/>
      <c r="K32" s="84"/>
      <c r="L32" s="63">
        <v>28674</v>
      </c>
      <c r="M32" s="95"/>
      <c r="N32" s="34"/>
      <c r="O32" s="34"/>
      <c r="P32" s="33">
        <f>SUM(F32:O32)</f>
        <v>78367.41</v>
      </c>
      <c r="Q32" s="89"/>
      <c r="R32" s="88"/>
      <c r="S32" s="88"/>
      <c r="T32" s="88"/>
      <c r="U32" s="88"/>
      <c r="V32" s="88"/>
    </row>
    <row r="33" spans="1:22" x14ac:dyDescent="0.25">
      <c r="A33" s="4" t="s">
        <v>20</v>
      </c>
      <c r="B33" s="35"/>
      <c r="C33" s="41">
        <v>0</v>
      </c>
      <c r="D33" s="34"/>
      <c r="E33" s="34"/>
      <c r="F33" s="34"/>
      <c r="G33" s="34"/>
      <c r="H33" s="34"/>
      <c r="I33" s="34"/>
      <c r="J33" s="63">
        <v>4358.6400000000003</v>
      </c>
      <c r="K33" s="83"/>
      <c r="L33" s="34"/>
      <c r="M33" s="95"/>
      <c r="N33" s="34"/>
      <c r="O33" s="34"/>
      <c r="P33" s="33">
        <f t="shared" si="2"/>
        <v>4358.6400000000003</v>
      </c>
      <c r="Q33" s="89"/>
      <c r="R33" s="88"/>
      <c r="S33" s="88"/>
      <c r="T33" s="88"/>
      <c r="U33" s="88"/>
      <c r="V33" s="88"/>
    </row>
    <row r="34" spans="1:22" x14ac:dyDescent="0.25">
      <c r="A34" s="4" t="s">
        <v>21</v>
      </c>
      <c r="B34" s="35">
        <v>2305001</v>
      </c>
      <c r="C34" s="41">
        <v>0</v>
      </c>
      <c r="D34" s="34"/>
      <c r="E34" s="34"/>
      <c r="F34" s="63">
        <v>129800</v>
      </c>
      <c r="G34" s="34"/>
      <c r="H34" s="34"/>
      <c r="I34" s="34"/>
      <c r="J34" s="34"/>
      <c r="K34" s="84"/>
      <c r="L34" s="34"/>
      <c r="M34" s="94">
        <v>144314</v>
      </c>
      <c r="N34" s="34"/>
      <c r="O34" s="34"/>
      <c r="P34" s="33">
        <f t="shared" si="2"/>
        <v>274114</v>
      </c>
      <c r="Q34" s="89"/>
      <c r="R34" s="88"/>
      <c r="S34" s="88"/>
      <c r="T34" s="88"/>
      <c r="U34" s="88"/>
      <c r="V34" s="88"/>
    </row>
    <row r="35" spans="1:22" ht="30" x14ac:dyDescent="0.25">
      <c r="A35" s="4" t="s">
        <v>22</v>
      </c>
      <c r="B35" s="35">
        <v>1385000</v>
      </c>
      <c r="C35" s="41">
        <v>0</v>
      </c>
      <c r="D35" s="34"/>
      <c r="E35" s="34"/>
      <c r="F35" s="63">
        <v>1274.4000000000001</v>
      </c>
      <c r="G35" s="34"/>
      <c r="H35" s="34"/>
      <c r="I35" s="63">
        <v>51005.5</v>
      </c>
      <c r="J35" s="63">
        <v>8655.2999999999993</v>
      </c>
      <c r="K35" s="63"/>
      <c r="L35" s="63"/>
      <c r="M35" s="94">
        <v>78586.740000000005</v>
      </c>
      <c r="N35" s="34"/>
      <c r="O35" s="34"/>
      <c r="P35" s="33">
        <f t="shared" si="2"/>
        <v>139521.94</v>
      </c>
      <c r="Q35" s="89"/>
      <c r="R35" s="89"/>
      <c r="S35" s="90"/>
      <c r="T35" s="91"/>
      <c r="U35" s="88"/>
      <c r="V35" s="88"/>
    </row>
    <row r="36" spans="1:22" ht="30" x14ac:dyDescent="0.25">
      <c r="A36" s="4" t="s">
        <v>23</v>
      </c>
      <c r="B36" s="35">
        <v>3265000</v>
      </c>
      <c r="C36" s="41">
        <v>0</v>
      </c>
      <c r="D36" s="34"/>
      <c r="E36" s="63">
        <v>750000</v>
      </c>
      <c r="F36" s="63">
        <v>124867.6</v>
      </c>
      <c r="G36" s="63">
        <v>750000</v>
      </c>
      <c r="H36" s="34"/>
      <c r="I36" s="63">
        <v>5225</v>
      </c>
      <c r="J36" s="63">
        <v>751360.54</v>
      </c>
      <c r="K36" s="63"/>
      <c r="L36" s="63">
        <v>448.4</v>
      </c>
      <c r="M36" s="94">
        <v>877231.07</v>
      </c>
      <c r="N36" s="34"/>
      <c r="O36" s="34"/>
      <c r="P36" s="33">
        <f t="shared" si="2"/>
        <v>3259132.61</v>
      </c>
      <c r="Q36" s="92"/>
      <c r="R36" s="93"/>
      <c r="S36" s="88"/>
      <c r="T36" s="88"/>
      <c r="U36" s="91"/>
      <c r="V36" s="88"/>
    </row>
    <row r="37" spans="1:22" ht="30" x14ac:dyDescent="0.25">
      <c r="A37" s="4" t="s">
        <v>38</v>
      </c>
      <c r="B37" s="35"/>
      <c r="C37" s="41"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95"/>
      <c r="N37" s="34"/>
      <c r="O37" s="34"/>
      <c r="P37" s="33">
        <f t="shared" si="2"/>
        <v>0</v>
      </c>
      <c r="Q37" s="92"/>
      <c r="R37" s="88"/>
      <c r="S37" s="88"/>
      <c r="T37" s="88"/>
      <c r="U37" s="88"/>
      <c r="V37" s="88"/>
    </row>
    <row r="38" spans="1:22" x14ac:dyDescent="0.25">
      <c r="A38" s="4" t="s">
        <v>24</v>
      </c>
      <c r="B38" s="35">
        <v>315000</v>
      </c>
      <c r="C38" s="41">
        <v>0</v>
      </c>
      <c r="D38" s="34"/>
      <c r="E38" s="34"/>
      <c r="F38" s="63">
        <v>244268.82</v>
      </c>
      <c r="G38" s="63"/>
      <c r="H38" s="59"/>
      <c r="I38" s="63">
        <v>252619.75</v>
      </c>
      <c r="J38" s="63">
        <v>155552.49</v>
      </c>
      <c r="K38" s="63"/>
      <c r="L38" s="63">
        <v>81434.16</v>
      </c>
      <c r="M38" s="94">
        <v>147335.98000000001</v>
      </c>
      <c r="N38" s="34"/>
      <c r="O38" s="34"/>
      <c r="P38" s="33">
        <f t="shared" si="2"/>
        <v>881211.20000000007</v>
      </c>
      <c r="Q38" s="92"/>
      <c r="R38" s="92"/>
      <c r="S38" s="92"/>
      <c r="T38" s="92"/>
      <c r="U38" s="91"/>
      <c r="V38" s="88"/>
    </row>
    <row r="39" spans="1:22" x14ac:dyDescent="0.25">
      <c r="A39" s="2" t="s">
        <v>25</v>
      </c>
      <c r="B39" s="35"/>
      <c r="C39" s="41">
        <v>0</v>
      </c>
      <c r="D39" s="34"/>
      <c r="E39" s="34"/>
      <c r="F39" s="34"/>
      <c r="G39" s="34"/>
      <c r="H39" s="34"/>
      <c r="I39" s="34"/>
      <c r="J39" s="34"/>
      <c r="K39" s="63"/>
      <c r="L39" s="34"/>
      <c r="M39" s="95"/>
      <c r="N39" s="34"/>
      <c r="O39" s="34"/>
      <c r="P39" s="33">
        <f t="shared" si="2"/>
        <v>0</v>
      </c>
      <c r="Q39" s="88"/>
      <c r="R39" s="92"/>
      <c r="S39" s="92"/>
      <c r="T39" s="88"/>
      <c r="U39" s="88"/>
      <c r="V39" s="88"/>
    </row>
    <row r="40" spans="1:22" ht="30" x14ac:dyDescent="0.25">
      <c r="A40" s="4" t="s">
        <v>26</v>
      </c>
      <c r="B40" s="35"/>
      <c r="C40" s="41">
        <v>0</v>
      </c>
      <c r="D40" s="34"/>
      <c r="E40" s="34"/>
      <c r="F40" s="34"/>
      <c r="G40" s="63"/>
      <c r="H40" s="63"/>
      <c r="I40" s="34"/>
      <c r="J40" s="34"/>
      <c r="K40" s="34"/>
      <c r="L40" s="63"/>
      <c r="M40" s="95"/>
      <c r="N40" s="34"/>
      <c r="O40" s="34"/>
      <c r="P40" s="33">
        <f t="shared" si="2"/>
        <v>0</v>
      </c>
      <c r="Q40" s="88"/>
      <c r="R40" s="88"/>
      <c r="S40" s="88"/>
      <c r="T40" s="88"/>
      <c r="U40" s="88"/>
      <c r="V40" s="88"/>
    </row>
    <row r="41" spans="1:22" ht="30" x14ac:dyDescent="0.25">
      <c r="A41" s="4" t="s">
        <v>39</v>
      </c>
      <c r="B41" s="35"/>
      <c r="C41" s="41">
        <v>0</v>
      </c>
      <c r="D41" s="34"/>
      <c r="E41" s="34"/>
      <c r="F41" s="34"/>
      <c r="G41" s="34"/>
      <c r="H41" s="34"/>
      <c r="I41" s="63"/>
      <c r="J41" s="34"/>
      <c r="K41" s="34"/>
      <c r="L41" s="34"/>
      <c r="M41" s="95"/>
      <c r="N41" s="34"/>
      <c r="O41" s="34"/>
      <c r="P41" s="33">
        <f t="shared" si="2"/>
        <v>0</v>
      </c>
      <c r="Q41" s="88"/>
      <c r="R41" s="88"/>
      <c r="S41" s="88"/>
      <c r="T41" s="88"/>
      <c r="U41" s="88"/>
      <c r="V41" s="88"/>
    </row>
    <row r="42" spans="1:22" ht="30" x14ac:dyDescent="0.25">
      <c r="A42" s="4" t="s">
        <v>40</v>
      </c>
      <c r="B42" s="35"/>
      <c r="C42" s="41">
        <v>0</v>
      </c>
      <c r="D42" s="34"/>
      <c r="E42" s="34"/>
      <c r="F42" s="34"/>
      <c r="G42" s="34"/>
      <c r="H42" s="34"/>
      <c r="I42" s="34"/>
      <c r="J42" s="34"/>
      <c r="K42" s="34"/>
      <c r="L42" s="34"/>
      <c r="M42" s="95"/>
      <c r="N42" s="34"/>
      <c r="O42" s="34"/>
      <c r="P42" s="33">
        <f t="shared" si="2"/>
        <v>0</v>
      </c>
      <c r="Q42" s="88"/>
      <c r="R42" s="88"/>
      <c r="S42" s="88"/>
      <c r="T42" s="88"/>
      <c r="U42" s="88"/>
      <c r="V42" s="88"/>
    </row>
    <row r="43" spans="1:22" ht="30" x14ac:dyDescent="0.25">
      <c r="A43" s="4" t="s">
        <v>41</v>
      </c>
      <c r="B43" s="35"/>
      <c r="C43" s="41">
        <v>0</v>
      </c>
      <c r="D43" s="34"/>
      <c r="E43" s="34"/>
      <c r="F43" s="34"/>
      <c r="G43" s="34"/>
      <c r="H43" s="34"/>
      <c r="I43" s="34"/>
      <c r="J43" s="34"/>
      <c r="K43" s="34"/>
      <c r="L43" s="34"/>
      <c r="M43" s="95"/>
      <c r="N43" s="34"/>
      <c r="O43" s="34"/>
      <c r="P43" s="33">
        <f t="shared" si="2"/>
        <v>0</v>
      </c>
      <c r="Q43" s="88"/>
      <c r="R43" s="88"/>
      <c r="S43" s="88"/>
      <c r="T43" s="88"/>
      <c r="U43" s="88"/>
      <c r="V43" s="88"/>
    </row>
    <row r="44" spans="1:22" ht="30" x14ac:dyDescent="0.25">
      <c r="A44" s="4" t="s">
        <v>42</v>
      </c>
      <c r="B44" s="35"/>
      <c r="C44" s="41">
        <v>0</v>
      </c>
      <c r="D44" s="34"/>
      <c r="E44" s="34"/>
      <c r="F44" s="34"/>
      <c r="G44" s="34"/>
      <c r="H44" s="34"/>
      <c r="I44" s="34"/>
      <c r="J44" s="34"/>
      <c r="K44" s="34"/>
      <c r="L44" s="34"/>
      <c r="M44" s="95"/>
      <c r="N44" s="34"/>
      <c r="O44" s="34"/>
      <c r="P44" s="33">
        <f t="shared" si="2"/>
        <v>0</v>
      </c>
      <c r="Q44" s="88"/>
      <c r="R44" s="88"/>
      <c r="S44" s="88"/>
      <c r="T44" s="88"/>
      <c r="U44" s="88"/>
      <c r="V44" s="88"/>
    </row>
    <row r="45" spans="1:22" ht="30" x14ac:dyDescent="0.25">
      <c r="A45" s="4" t="s">
        <v>27</v>
      </c>
      <c r="B45" s="35"/>
      <c r="C45" s="41">
        <v>0</v>
      </c>
      <c r="D45" s="34"/>
      <c r="E45" s="34"/>
      <c r="F45" s="34"/>
      <c r="G45" s="34"/>
      <c r="H45" s="34"/>
      <c r="I45" s="34"/>
      <c r="J45" s="34"/>
      <c r="K45" s="34"/>
      <c r="L45" s="34"/>
      <c r="M45" s="95"/>
      <c r="N45" s="34"/>
      <c r="O45" s="34"/>
      <c r="P45" s="33">
        <f t="shared" si="2"/>
        <v>0</v>
      </c>
      <c r="Q45" s="88"/>
      <c r="R45" s="88"/>
      <c r="S45" s="88"/>
      <c r="T45" s="88"/>
      <c r="U45" s="88"/>
      <c r="V45" s="88"/>
    </row>
    <row r="46" spans="1:22" ht="30" x14ac:dyDescent="0.25">
      <c r="A46" s="4" t="s">
        <v>43</v>
      </c>
      <c r="B46" s="35"/>
      <c r="C46" s="41">
        <v>0</v>
      </c>
      <c r="D46" s="34"/>
      <c r="E46" s="34"/>
      <c r="F46" s="34"/>
      <c r="G46" s="34"/>
      <c r="H46" s="34"/>
      <c r="I46" s="34"/>
      <c r="J46" s="34"/>
      <c r="K46" s="34"/>
      <c r="L46" s="34"/>
      <c r="M46" s="95"/>
      <c r="N46" s="34"/>
      <c r="O46" s="34"/>
      <c r="P46" s="33">
        <f t="shared" si="2"/>
        <v>0</v>
      </c>
      <c r="Q46" s="88"/>
      <c r="R46" s="88"/>
      <c r="S46" s="88"/>
      <c r="T46" s="88"/>
      <c r="U46" s="88"/>
      <c r="V46" s="88"/>
    </row>
    <row r="47" spans="1:22" x14ac:dyDescent="0.25">
      <c r="A47" s="2" t="s">
        <v>44</v>
      </c>
      <c r="B47" s="35"/>
      <c r="C47" s="41">
        <v>0</v>
      </c>
      <c r="D47" s="34"/>
      <c r="E47" s="34"/>
      <c r="F47" s="34"/>
      <c r="G47" s="34"/>
      <c r="H47" s="34"/>
      <c r="I47" s="34"/>
      <c r="J47" s="34"/>
      <c r="K47" s="34"/>
      <c r="L47" s="34"/>
      <c r="M47" s="95"/>
      <c r="N47" s="34"/>
      <c r="O47" s="34"/>
      <c r="P47" s="33">
        <f t="shared" si="2"/>
        <v>0</v>
      </c>
      <c r="Q47" s="88"/>
      <c r="R47" s="88"/>
      <c r="S47" s="88"/>
      <c r="T47" s="88"/>
      <c r="U47" s="88"/>
      <c r="V47" s="88"/>
    </row>
    <row r="48" spans="1:22" ht="30" x14ac:dyDescent="0.25">
      <c r="A48" s="4" t="s">
        <v>45</v>
      </c>
      <c r="B48" s="35"/>
      <c r="C48" s="41">
        <v>0</v>
      </c>
      <c r="D48" s="34"/>
      <c r="E48" s="34"/>
      <c r="F48" s="34"/>
      <c r="G48" s="34"/>
      <c r="H48" s="34"/>
      <c r="I48" s="34"/>
      <c r="J48" s="34"/>
      <c r="K48" s="34"/>
      <c r="L48" s="34"/>
      <c r="M48" s="95"/>
      <c r="N48" s="34"/>
      <c r="O48" s="34"/>
      <c r="P48" s="33">
        <f t="shared" si="2"/>
        <v>0</v>
      </c>
      <c r="Q48" s="88"/>
      <c r="R48" s="88"/>
      <c r="S48" s="88"/>
      <c r="T48" s="88"/>
      <c r="U48" s="88"/>
      <c r="V48" s="88"/>
    </row>
    <row r="49" spans="1:22" ht="30" x14ac:dyDescent="0.25">
      <c r="A49" s="4" t="s">
        <v>46</v>
      </c>
      <c r="B49" s="35"/>
      <c r="C49" s="41">
        <v>0</v>
      </c>
      <c r="D49" s="34"/>
      <c r="E49" s="34"/>
      <c r="F49" s="34"/>
      <c r="G49" s="34"/>
      <c r="H49" s="34"/>
      <c r="I49" s="34"/>
      <c r="J49" s="34"/>
      <c r="K49" s="34"/>
      <c r="L49" s="34"/>
      <c r="M49" s="95"/>
      <c r="N49" s="34"/>
      <c r="O49" s="34"/>
      <c r="P49" s="33">
        <f t="shared" si="2"/>
        <v>0</v>
      </c>
      <c r="Q49" s="88"/>
      <c r="R49" s="88"/>
      <c r="S49" s="88"/>
      <c r="T49" s="88"/>
      <c r="U49" s="88"/>
      <c r="V49" s="88"/>
    </row>
    <row r="50" spans="1:22" ht="30" x14ac:dyDescent="0.25">
      <c r="A50" s="4" t="s">
        <v>47</v>
      </c>
      <c r="B50" s="35"/>
      <c r="C50" s="41">
        <v>0</v>
      </c>
      <c r="D50" s="34"/>
      <c r="E50" s="34"/>
      <c r="F50" s="34"/>
      <c r="G50" s="34"/>
      <c r="H50" s="34"/>
      <c r="I50" s="34"/>
      <c r="J50" s="34"/>
      <c r="K50" s="34"/>
      <c r="L50" s="34"/>
      <c r="M50" s="95"/>
      <c r="N50" s="34"/>
      <c r="O50" s="34"/>
      <c r="P50" s="33">
        <f t="shared" si="2"/>
        <v>0</v>
      </c>
      <c r="Q50" s="88"/>
      <c r="R50" s="88"/>
      <c r="S50" s="88"/>
      <c r="T50" s="88"/>
      <c r="U50" s="88"/>
      <c r="V50" s="88"/>
    </row>
    <row r="51" spans="1:22" ht="30" x14ac:dyDescent="0.25">
      <c r="A51" s="4" t="s">
        <v>48</v>
      </c>
      <c r="B51" s="35"/>
      <c r="C51" s="41"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95"/>
      <c r="N51" s="34"/>
      <c r="O51" s="34"/>
      <c r="P51" s="33">
        <f t="shared" si="2"/>
        <v>0</v>
      </c>
      <c r="Q51" s="88"/>
      <c r="R51" s="88"/>
      <c r="S51" s="88"/>
      <c r="T51" s="88"/>
      <c r="U51" s="88"/>
      <c r="V51" s="88"/>
    </row>
    <row r="52" spans="1:22" ht="30" x14ac:dyDescent="0.25">
      <c r="A52" s="4" t="s">
        <v>49</v>
      </c>
      <c r="B52" s="35"/>
      <c r="C52" s="41"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95"/>
      <c r="N52" s="34"/>
      <c r="O52" s="34"/>
      <c r="P52" s="33">
        <f t="shared" si="2"/>
        <v>0</v>
      </c>
      <c r="Q52" s="88"/>
      <c r="R52" s="88"/>
      <c r="S52" s="88"/>
      <c r="T52" s="88"/>
      <c r="U52" s="88"/>
      <c r="V52" s="88"/>
    </row>
    <row r="53" spans="1:22" ht="30" x14ac:dyDescent="0.25">
      <c r="A53" s="4" t="s">
        <v>50</v>
      </c>
      <c r="B53" s="35"/>
      <c r="C53" s="41">
        <v>0</v>
      </c>
      <c r="D53" s="34"/>
      <c r="E53" s="34"/>
      <c r="F53" s="34"/>
      <c r="G53" s="34"/>
      <c r="H53" s="34"/>
      <c r="I53" s="34"/>
      <c r="J53" s="34"/>
      <c r="K53" s="34"/>
      <c r="L53" s="34"/>
      <c r="M53" s="95"/>
      <c r="N53" s="34"/>
      <c r="O53" s="34"/>
      <c r="P53" s="33">
        <f t="shared" si="2"/>
        <v>0</v>
      </c>
      <c r="Q53" s="88"/>
      <c r="R53" s="88"/>
      <c r="S53" s="88"/>
      <c r="T53" s="88"/>
      <c r="U53" s="88"/>
      <c r="V53" s="88"/>
    </row>
    <row r="54" spans="1:22" ht="30" x14ac:dyDescent="0.25">
      <c r="A54" s="4" t="s">
        <v>51</v>
      </c>
      <c r="B54" s="35"/>
      <c r="C54" s="41">
        <v>0</v>
      </c>
      <c r="D54" s="34"/>
      <c r="E54" s="34"/>
      <c r="F54" s="34"/>
      <c r="G54" s="34"/>
      <c r="H54" s="34"/>
      <c r="I54" s="34"/>
      <c r="J54" s="34"/>
      <c r="K54" s="34"/>
      <c r="L54" s="34"/>
      <c r="M54" s="95"/>
      <c r="N54" s="34"/>
      <c r="O54" s="34"/>
      <c r="P54" s="33">
        <f t="shared" si="2"/>
        <v>0</v>
      </c>
      <c r="Q54" s="88"/>
      <c r="R54" s="88"/>
      <c r="S54" s="88"/>
      <c r="T54" s="88"/>
      <c r="U54" s="88"/>
      <c r="V54" s="88"/>
    </row>
    <row r="55" spans="1:22" x14ac:dyDescent="0.25">
      <c r="A55" s="2" t="s">
        <v>28</v>
      </c>
      <c r="B55" s="36">
        <f>B56+B60+B63</f>
        <v>3896000</v>
      </c>
      <c r="C55" s="41">
        <v>0</v>
      </c>
      <c r="D55" s="34"/>
      <c r="E55" s="34"/>
      <c r="F55" s="72">
        <f>F56+F60</f>
        <v>301884.79999999999</v>
      </c>
      <c r="G55" s="34"/>
      <c r="H55" s="34"/>
      <c r="I55" s="65">
        <f>I56+I60</f>
        <v>592130.47</v>
      </c>
      <c r="J55" s="65">
        <f>J56+J60</f>
        <v>410373</v>
      </c>
      <c r="K55" s="34"/>
      <c r="L55" s="65">
        <f>L56+L57+L58+L59+L60+L61+L62+L63</f>
        <v>242347</v>
      </c>
      <c r="M55" s="65">
        <f>M56+M57+M58+M59+M60+M61+M62+M63+M64</f>
        <v>519432.01</v>
      </c>
      <c r="N55" s="34"/>
      <c r="O55" s="34"/>
      <c r="P55" s="44">
        <f t="shared" si="2"/>
        <v>2066167.28</v>
      </c>
      <c r="Q55" s="88"/>
      <c r="R55" s="88"/>
      <c r="S55" s="88"/>
      <c r="T55" s="88"/>
      <c r="U55" s="88"/>
      <c r="V55" s="88"/>
    </row>
    <row r="56" spans="1:22" x14ac:dyDescent="0.25">
      <c r="A56" s="4" t="s">
        <v>29</v>
      </c>
      <c r="B56" s="35">
        <v>310000</v>
      </c>
      <c r="C56" s="41">
        <v>0</v>
      </c>
      <c r="D56" s="34"/>
      <c r="E56" s="34"/>
      <c r="F56" s="63">
        <v>90215</v>
      </c>
      <c r="G56" s="63"/>
      <c r="H56" s="34"/>
      <c r="I56" s="63">
        <v>18411.330000000002</v>
      </c>
      <c r="J56" s="63">
        <v>132042</v>
      </c>
      <c r="L56" s="63">
        <v>172847</v>
      </c>
      <c r="M56" s="94">
        <v>509292.01</v>
      </c>
      <c r="N56" s="34"/>
      <c r="O56" s="34"/>
      <c r="P56" s="98">
        <f t="shared" si="2"/>
        <v>922807.34000000008</v>
      </c>
      <c r="Q56" s="88"/>
      <c r="R56" s="88"/>
      <c r="S56" s="88"/>
      <c r="T56" s="88"/>
      <c r="U56" s="88"/>
      <c r="V56" s="88"/>
    </row>
    <row r="57" spans="1:22" ht="30" x14ac:dyDescent="0.25">
      <c r="A57" s="4" t="s">
        <v>30</v>
      </c>
      <c r="B57" s="35"/>
      <c r="C57" s="41">
        <v>0</v>
      </c>
      <c r="D57" s="34"/>
      <c r="E57" s="34"/>
      <c r="F57" s="71"/>
      <c r="G57" s="71"/>
      <c r="H57" s="71"/>
      <c r="I57" s="71"/>
      <c r="J57" s="71"/>
      <c r="K57" s="71"/>
      <c r="L57" s="71"/>
      <c r="M57" s="97"/>
      <c r="N57" s="71"/>
      <c r="O57" s="71"/>
      <c r="P57" s="33">
        <f t="shared" si="2"/>
        <v>0</v>
      </c>
      <c r="Q57" s="88"/>
      <c r="R57" s="88"/>
      <c r="S57" s="88"/>
      <c r="T57" s="88"/>
      <c r="U57" s="88"/>
      <c r="V57" s="88"/>
    </row>
    <row r="58" spans="1:22" ht="30" x14ac:dyDescent="0.25">
      <c r="A58" s="4" t="s">
        <v>31</v>
      </c>
      <c r="B58" s="35"/>
      <c r="C58" s="41">
        <v>0</v>
      </c>
      <c r="D58" s="34"/>
      <c r="E58" s="34"/>
      <c r="F58" s="34"/>
      <c r="G58" s="34"/>
      <c r="H58" s="34"/>
      <c r="I58" s="34"/>
      <c r="J58" s="34"/>
      <c r="K58" s="34"/>
      <c r="L58" s="34"/>
      <c r="M58" s="95"/>
      <c r="N58" s="34"/>
      <c r="O58" s="34"/>
      <c r="P58" s="33">
        <f t="shared" si="2"/>
        <v>0</v>
      </c>
      <c r="Q58" s="88"/>
      <c r="R58" s="88"/>
      <c r="S58" s="88"/>
      <c r="T58" s="88"/>
      <c r="U58" s="88"/>
      <c r="V58" s="88"/>
    </row>
    <row r="59" spans="1:22" ht="30" x14ac:dyDescent="0.25">
      <c r="A59" s="4" t="s">
        <v>32</v>
      </c>
      <c r="B59" s="35"/>
      <c r="C59" s="41">
        <v>0</v>
      </c>
      <c r="D59" s="34"/>
      <c r="E59" s="34"/>
      <c r="F59" s="34"/>
      <c r="G59" s="34"/>
      <c r="H59" s="34"/>
      <c r="I59" s="34"/>
      <c r="J59" s="34"/>
      <c r="K59" s="34"/>
      <c r="L59" s="34"/>
      <c r="M59" s="95"/>
      <c r="N59" s="34"/>
      <c r="O59" s="34"/>
      <c r="P59" s="33">
        <f t="shared" si="2"/>
        <v>0</v>
      </c>
      <c r="Q59" s="88"/>
      <c r="R59" s="88"/>
      <c r="S59" s="88"/>
      <c r="T59" s="88"/>
      <c r="U59" s="88"/>
      <c r="V59" s="88"/>
    </row>
    <row r="60" spans="1:22" ht="30" x14ac:dyDescent="0.25">
      <c r="A60" s="4" t="s">
        <v>33</v>
      </c>
      <c r="B60" s="35">
        <v>3500000</v>
      </c>
      <c r="C60" s="41">
        <v>0</v>
      </c>
      <c r="D60" s="34"/>
      <c r="E60" s="34"/>
      <c r="F60" s="63">
        <v>211669.8</v>
      </c>
      <c r="G60" s="63"/>
      <c r="H60" s="63"/>
      <c r="I60" s="63">
        <v>573719.14</v>
      </c>
      <c r="J60" s="63">
        <v>278331</v>
      </c>
      <c r="K60" s="63"/>
      <c r="L60" s="63">
        <v>69500</v>
      </c>
      <c r="M60" s="94">
        <v>10140</v>
      </c>
      <c r="N60" s="34"/>
      <c r="O60" s="34"/>
      <c r="P60" s="33">
        <f t="shared" si="2"/>
        <v>1143359.94</v>
      </c>
      <c r="Q60" s="88"/>
      <c r="R60" s="88"/>
      <c r="S60" s="88"/>
      <c r="T60" s="88"/>
      <c r="U60" s="88"/>
      <c r="V60" s="88"/>
    </row>
    <row r="61" spans="1:22" x14ac:dyDescent="0.25">
      <c r="A61" s="4" t="s">
        <v>52</v>
      </c>
      <c r="B61" s="35"/>
      <c r="C61" s="41">
        <v>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3">
        <f t="shared" si="2"/>
        <v>0</v>
      </c>
      <c r="Q61" s="88"/>
      <c r="R61" s="88"/>
      <c r="S61" s="88"/>
      <c r="T61" s="88"/>
      <c r="U61" s="88"/>
      <c r="V61" s="88"/>
    </row>
    <row r="62" spans="1:22" x14ac:dyDescent="0.25">
      <c r="A62" s="4" t="s">
        <v>53</v>
      </c>
      <c r="B62" s="35"/>
      <c r="C62" s="41">
        <v>0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3">
        <f t="shared" si="2"/>
        <v>0</v>
      </c>
      <c r="Q62" s="88"/>
      <c r="R62" s="88"/>
      <c r="S62" s="88"/>
      <c r="T62" s="88"/>
      <c r="U62" s="88"/>
      <c r="V62" s="88"/>
    </row>
    <row r="63" spans="1:22" x14ac:dyDescent="0.25">
      <c r="A63" s="4" t="s">
        <v>34</v>
      </c>
      <c r="B63" s="35">
        <v>86000</v>
      </c>
      <c r="C63" s="41">
        <v>0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3">
        <f t="shared" si="2"/>
        <v>0</v>
      </c>
      <c r="Q63" s="88"/>
      <c r="R63" s="88"/>
      <c r="S63" s="88"/>
      <c r="T63" s="88"/>
      <c r="U63" s="88"/>
      <c r="V63" s="88"/>
    </row>
    <row r="64" spans="1:22" ht="30" x14ac:dyDescent="0.25">
      <c r="A64" s="4" t="s">
        <v>54</v>
      </c>
      <c r="B64" s="35"/>
      <c r="C64" s="41">
        <v>0</v>
      </c>
      <c r="D64" s="34"/>
      <c r="E64" s="34"/>
      <c r="F64" s="34"/>
      <c r="G64" s="63"/>
      <c r="H64" s="34"/>
      <c r="I64" s="34"/>
      <c r="J64" s="34"/>
      <c r="K64" s="34"/>
      <c r="L64" s="34"/>
      <c r="M64" s="34"/>
      <c r="N64" s="34"/>
      <c r="O64" s="34"/>
      <c r="P64" s="33">
        <f t="shared" si="2"/>
        <v>0</v>
      </c>
      <c r="Q64" s="88"/>
      <c r="R64" s="88"/>
      <c r="S64" s="88"/>
      <c r="T64" s="88"/>
      <c r="U64" s="88"/>
      <c r="V64" s="88"/>
    </row>
    <row r="65" spans="1:22" x14ac:dyDescent="0.25">
      <c r="A65" s="2" t="s">
        <v>55</v>
      </c>
      <c r="B65" s="35"/>
      <c r="C65" s="41">
        <v>0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3">
        <f t="shared" si="2"/>
        <v>0</v>
      </c>
      <c r="Q65" s="88"/>
      <c r="R65" s="88"/>
      <c r="S65" s="88"/>
      <c r="T65" s="88"/>
      <c r="U65" s="88"/>
      <c r="V65" s="88"/>
    </row>
    <row r="66" spans="1:22" x14ac:dyDescent="0.25">
      <c r="A66" s="4" t="s">
        <v>56</v>
      </c>
      <c r="B66" s="37"/>
      <c r="C66" s="41">
        <v>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3">
        <f t="shared" si="2"/>
        <v>0</v>
      </c>
      <c r="Q66" s="88"/>
      <c r="R66" s="88"/>
      <c r="S66" s="88"/>
      <c r="T66" s="88"/>
      <c r="U66" s="88"/>
      <c r="V66" s="88"/>
    </row>
    <row r="67" spans="1:22" x14ac:dyDescent="0.25">
      <c r="A67" s="4" t="s">
        <v>57</v>
      </c>
      <c r="B67" s="37"/>
      <c r="C67" s="41">
        <v>0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3">
        <f t="shared" si="2"/>
        <v>0</v>
      </c>
      <c r="Q67" s="88"/>
      <c r="R67" s="88"/>
      <c r="S67" s="88"/>
      <c r="T67" s="88"/>
      <c r="U67" s="88"/>
      <c r="V67" s="88"/>
    </row>
    <row r="68" spans="1:22" x14ac:dyDescent="0.25">
      <c r="A68" s="4" t="s">
        <v>58</v>
      </c>
      <c r="B68" s="37"/>
      <c r="C68" s="41">
        <v>0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3">
        <f t="shared" si="2"/>
        <v>0</v>
      </c>
      <c r="Q68" s="88"/>
      <c r="R68" s="88"/>
      <c r="S68" s="88"/>
      <c r="T68" s="88"/>
      <c r="U68" s="88"/>
      <c r="V68" s="88"/>
    </row>
    <row r="69" spans="1:22" ht="30" x14ac:dyDescent="0.25">
      <c r="A69" s="4" t="s">
        <v>59</v>
      </c>
      <c r="B69" s="37"/>
      <c r="C69" s="41">
        <v>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3">
        <f t="shared" si="2"/>
        <v>0</v>
      </c>
      <c r="Q69" s="88"/>
      <c r="R69" s="88"/>
      <c r="S69" s="88"/>
      <c r="T69" s="88"/>
      <c r="U69" s="88"/>
      <c r="V69" s="88"/>
    </row>
    <row r="70" spans="1:22" ht="30" x14ac:dyDescent="0.25">
      <c r="A70" s="2" t="s">
        <v>60</v>
      </c>
      <c r="B70" s="37"/>
      <c r="C70" s="41">
        <v>0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3">
        <f t="shared" si="2"/>
        <v>0</v>
      </c>
      <c r="Q70" s="88"/>
      <c r="R70" s="88"/>
      <c r="S70" s="88"/>
      <c r="T70" s="88"/>
      <c r="U70" s="88"/>
      <c r="V70" s="88"/>
    </row>
    <row r="71" spans="1:22" x14ac:dyDescent="0.25">
      <c r="A71" s="4" t="s">
        <v>61</v>
      </c>
      <c r="B71" s="37"/>
      <c r="C71" s="41">
        <v>0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3">
        <f t="shared" si="2"/>
        <v>0</v>
      </c>
      <c r="Q71" s="88"/>
      <c r="R71" s="88"/>
      <c r="S71" s="88"/>
      <c r="T71" s="88"/>
      <c r="U71" s="88"/>
      <c r="V71" s="88"/>
    </row>
    <row r="72" spans="1:22" ht="30" x14ac:dyDescent="0.25">
      <c r="A72" s="4" t="s">
        <v>62</v>
      </c>
      <c r="B72" s="37"/>
      <c r="C72" s="41">
        <v>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3">
        <f t="shared" si="2"/>
        <v>0</v>
      </c>
      <c r="Q72" s="88"/>
      <c r="R72" s="88"/>
      <c r="S72" s="88"/>
      <c r="T72" s="88"/>
      <c r="U72" s="88"/>
      <c r="V72" s="88"/>
    </row>
    <row r="73" spans="1:22" x14ac:dyDescent="0.25">
      <c r="A73" s="2" t="s">
        <v>63</v>
      </c>
      <c r="B73" s="37"/>
      <c r="C73" s="41">
        <v>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3">
        <f t="shared" si="2"/>
        <v>0</v>
      </c>
      <c r="Q73" s="88"/>
      <c r="R73" s="88"/>
      <c r="S73" s="88"/>
      <c r="T73" s="88"/>
      <c r="U73" s="88"/>
      <c r="V73" s="88"/>
    </row>
    <row r="74" spans="1:22" x14ac:dyDescent="0.25">
      <c r="A74" s="4" t="s">
        <v>64</v>
      </c>
      <c r="B74" s="37"/>
      <c r="C74" s="41">
        <v>0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3">
        <f t="shared" si="2"/>
        <v>0</v>
      </c>
      <c r="Q74" s="88"/>
      <c r="R74" s="88"/>
      <c r="S74" s="88"/>
      <c r="T74" s="88"/>
      <c r="U74" s="88"/>
      <c r="V74" s="88"/>
    </row>
    <row r="75" spans="1:22" x14ac:dyDescent="0.25">
      <c r="A75" s="4" t="s">
        <v>65</v>
      </c>
      <c r="B75" s="37"/>
      <c r="C75" s="41">
        <v>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3">
        <f t="shared" si="2"/>
        <v>0</v>
      </c>
      <c r="Q75" s="88"/>
      <c r="R75" s="88"/>
      <c r="S75" s="88"/>
      <c r="T75" s="88"/>
      <c r="U75" s="88"/>
      <c r="V75" s="88"/>
    </row>
    <row r="76" spans="1:22" ht="30" x14ac:dyDescent="0.25">
      <c r="A76" s="4" t="s">
        <v>66</v>
      </c>
      <c r="B76" s="37"/>
      <c r="C76" s="41">
        <v>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3">
        <f t="shared" si="2"/>
        <v>0</v>
      </c>
      <c r="Q76" s="68"/>
      <c r="R76" s="88"/>
      <c r="S76" s="88"/>
      <c r="T76" s="88"/>
      <c r="U76" s="88"/>
      <c r="V76" s="88"/>
    </row>
    <row r="77" spans="1:22" x14ac:dyDescent="0.25">
      <c r="A77" s="5" t="s">
        <v>35</v>
      </c>
      <c r="B77" s="45">
        <f>B13+B19+B29+B55</f>
        <v>60000000</v>
      </c>
      <c r="C77" s="53"/>
      <c r="D77" s="54">
        <f>D13+D19</f>
        <v>2808554.04</v>
      </c>
      <c r="E77" s="66">
        <f>E13+E19+E29</f>
        <v>3760180.47</v>
      </c>
      <c r="F77" s="73">
        <f>F13+F19+F29+F55</f>
        <v>6119342.5900000008</v>
      </c>
      <c r="G77" s="66">
        <f>G13+G19+G29</f>
        <v>3661234.3</v>
      </c>
      <c r="H77" s="66">
        <f>H13+H19</f>
        <v>3675365.61</v>
      </c>
      <c r="I77" s="66">
        <f>I13+I19+I29+I55</f>
        <v>3946390.1799999997</v>
      </c>
      <c r="J77" s="66">
        <f>J13+J19+J29+J55</f>
        <v>4711788.4099999992</v>
      </c>
      <c r="K77" s="66">
        <f>K13+K19</f>
        <v>3621351.93</v>
      </c>
      <c r="L77" s="66">
        <f>L13+L19+L29+L55</f>
        <v>3975241.9799999995</v>
      </c>
      <c r="M77" s="66">
        <f>M13+M19+M29+M55</f>
        <v>4692180.67</v>
      </c>
      <c r="N77" s="81"/>
      <c r="O77" s="81"/>
      <c r="P77" s="55">
        <f t="shared" si="2"/>
        <v>40971630.18</v>
      </c>
      <c r="Q77" s="92"/>
      <c r="R77" s="88"/>
      <c r="S77" s="88"/>
      <c r="T77" s="88"/>
      <c r="U77" s="88"/>
      <c r="V77" s="88"/>
    </row>
    <row r="78" spans="1:22" x14ac:dyDescent="0.25">
      <c r="A78" s="47"/>
      <c r="B78" s="48"/>
      <c r="C78" s="48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3">
        <f t="shared" si="2"/>
        <v>0</v>
      </c>
    </row>
    <row r="79" spans="1:22" x14ac:dyDescent="0.25">
      <c r="A79" s="49" t="s">
        <v>67</v>
      </c>
      <c r="B79" s="48"/>
      <c r="C79" s="48"/>
      <c r="D79" s="34"/>
      <c r="E79" s="34"/>
      <c r="F79" s="34"/>
      <c r="G79" s="34"/>
      <c r="H79" s="34"/>
      <c r="I79" s="34"/>
      <c r="J79" s="82"/>
      <c r="K79" s="34"/>
      <c r="L79" s="34"/>
      <c r="M79" s="34"/>
      <c r="N79" s="34"/>
      <c r="O79" s="34"/>
      <c r="P79" s="33">
        <f t="shared" si="2"/>
        <v>0</v>
      </c>
    </row>
    <row r="80" spans="1:22" x14ac:dyDescent="0.25">
      <c r="A80" s="49" t="s">
        <v>68</v>
      </c>
      <c r="B80" s="48"/>
      <c r="C80" s="48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3">
        <f t="shared" ref="P80:P88" si="3">D80+E80+F80+G80+H80+I80+J80+K80+M80+N80+O80+L80</f>
        <v>0</v>
      </c>
    </row>
    <row r="81" spans="1:19" ht="30" x14ac:dyDescent="0.25">
      <c r="A81" s="50" t="s">
        <v>69</v>
      </c>
      <c r="B81" s="48"/>
      <c r="C81" s="48"/>
      <c r="D81" s="34"/>
      <c r="E81" s="34"/>
      <c r="F81" s="34"/>
      <c r="G81" s="34"/>
      <c r="H81" s="34"/>
      <c r="I81" s="34"/>
      <c r="J81" s="63"/>
      <c r="K81" s="34"/>
      <c r="L81" s="34"/>
      <c r="M81" s="34"/>
      <c r="N81" s="34"/>
      <c r="O81" s="34"/>
      <c r="P81" s="33">
        <f t="shared" si="3"/>
        <v>0</v>
      </c>
      <c r="R81" s="68"/>
    </row>
    <row r="82" spans="1:19" ht="30" x14ac:dyDescent="0.25">
      <c r="A82" s="50" t="s">
        <v>70</v>
      </c>
      <c r="B82" s="48"/>
      <c r="C82" s="48"/>
      <c r="D82" s="34"/>
      <c r="E82" s="34"/>
      <c r="F82" s="34"/>
      <c r="G82" s="34"/>
      <c r="H82" s="34"/>
      <c r="I82" s="34"/>
      <c r="J82" s="82"/>
      <c r="K82" s="34"/>
      <c r="L82" s="34"/>
      <c r="M82" s="34"/>
      <c r="N82" s="34"/>
      <c r="O82" s="34"/>
      <c r="P82" s="33">
        <f t="shared" si="3"/>
        <v>0</v>
      </c>
      <c r="R82" s="86"/>
      <c r="S82" s="25"/>
    </row>
    <row r="83" spans="1:19" x14ac:dyDescent="0.25">
      <c r="A83" s="49" t="s">
        <v>71</v>
      </c>
      <c r="B83" s="48"/>
      <c r="C83" s="48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3">
        <f t="shared" si="3"/>
        <v>0</v>
      </c>
      <c r="R83" s="87"/>
    </row>
    <row r="84" spans="1:19" x14ac:dyDescent="0.25">
      <c r="A84" s="50" t="s">
        <v>72</v>
      </c>
      <c r="B84" s="48"/>
      <c r="C84" s="48"/>
      <c r="D84" s="34"/>
      <c r="E84" s="34"/>
      <c r="F84" s="34"/>
      <c r="G84" s="34"/>
      <c r="H84" s="34"/>
      <c r="I84" s="34"/>
      <c r="J84" s="63"/>
      <c r="K84" s="82"/>
      <c r="L84" s="34"/>
      <c r="M84" s="34"/>
      <c r="N84" s="34"/>
      <c r="O84" s="34"/>
      <c r="P84" s="33">
        <f t="shared" si="3"/>
        <v>0</v>
      </c>
      <c r="R84" s="86"/>
    </row>
    <row r="85" spans="1:19" x14ac:dyDescent="0.25">
      <c r="A85" s="50" t="s">
        <v>73</v>
      </c>
      <c r="B85" s="48"/>
      <c r="C85" s="48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3">
        <f t="shared" si="3"/>
        <v>0</v>
      </c>
      <c r="R85" s="86"/>
    </row>
    <row r="86" spans="1:19" x14ac:dyDescent="0.25">
      <c r="A86" s="49" t="s">
        <v>74</v>
      </c>
      <c r="B86" s="48"/>
      <c r="C86" s="48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3">
        <f t="shared" si="3"/>
        <v>0</v>
      </c>
      <c r="R86" s="68"/>
    </row>
    <row r="87" spans="1:19" ht="30" x14ac:dyDescent="0.25">
      <c r="A87" s="50" t="s">
        <v>75</v>
      </c>
      <c r="B87" s="48"/>
      <c r="C87" s="48"/>
      <c r="D87" s="34"/>
      <c r="E87" s="34"/>
      <c r="F87" s="34"/>
      <c r="G87" s="34"/>
      <c r="H87" s="79"/>
      <c r="I87" s="34"/>
      <c r="J87" s="34"/>
      <c r="K87" s="34"/>
      <c r="L87" s="34"/>
      <c r="M87" s="34"/>
      <c r="N87" s="34"/>
      <c r="O87" s="34"/>
      <c r="P87" s="33">
        <f t="shared" si="3"/>
        <v>0</v>
      </c>
    </row>
    <row r="88" spans="1:19" x14ac:dyDescent="0.25">
      <c r="A88" s="51" t="s">
        <v>76</v>
      </c>
      <c r="B88" s="52">
        <f>B77</f>
        <v>60000000</v>
      </c>
      <c r="C88" s="52"/>
      <c r="D88" s="55">
        <f>D77</f>
        <v>2808554.04</v>
      </c>
      <c r="E88" s="67">
        <f>E77</f>
        <v>3760180.47</v>
      </c>
      <c r="F88" s="67">
        <f>F77</f>
        <v>6119342.5900000008</v>
      </c>
      <c r="G88" s="78">
        <f>G13+G19+G29</f>
        <v>3661234.3</v>
      </c>
      <c r="H88" s="67">
        <f>H77</f>
        <v>3675365.61</v>
      </c>
      <c r="I88" s="67">
        <f>I13+I19+I29+I55</f>
        <v>3946390.1799999997</v>
      </c>
      <c r="J88" s="67">
        <f>J77</f>
        <v>4711788.4099999992</v>
      </c>
      <c r="K88" s="67">
        <f>K77</f>
        <v>3621351.93</v>
      </c>
      <c r="L88" s="67">
        <f>L77</f>
        <v>3975241.9799999995</v>
      </c>
      <c r="M88" s="67">
        <f>M77</f>
        <v>4692180.67</v>
      </c>
      <c r="N88" s="38"/>
      <c r="O88" s="38"/>
      <c r="P88" s="55">
        <f t="shared" si="3"/>
        <v>40971630.18</v>
      </c>
    </row>
    <row r="89" spans="1:19" ht="15.75" x14ac:dyDescent="0.25">
      <c r="A89" s="46"/>
      <c r="B89" s="31"/>
      <c r="C89" s="31"/>
      <c r="D89" s="56"/>
      <c r="E89" s="25"/>
      <c r="F89" s="25"/>
      <c r="H89" s="77"/>
      <c r="I89" s="80"/>
      <c r="J89" s="80"/>
      <c r="P89" s="56"/>
    </row>
    <row r="90" spans="1:19" x14ac:dyDescent="0.25">
      <c r="A90" s="12" t="s">
        <v>110</v>
      </c>
      <c r="B90" s="23"/>
      <c r="C90" s="23"/>
      <c r="E90" s="25"/>
      <c r="F90" s="25"/>
      <c r="G90" s="75"/>
      <c r="H90" s="56"/>
      <c r="J90" s="75"/>
      <c r="P90" s="25"/>
      <c r="R90" s="25"/>
    </row>
    <row r="91" spans="1:19" x14ac:dyDescent="0.25">
      <c r="A91" t="s">
        <v>78</v>
      </c>
      <c r="D91" s="25"/>
      <c r="E91" s="68"/>
      <c r="F91" s="56"/>
      <c r="I91" s="56"/>
      <c r="P91" s="25"/>
    </row>
    <row r="92" spans="1:19" x14ac:dyDescent="0.25">
      <c r="A92" t="s">
        <v>83</v>
      </c>
      <c r="G92" s="56"/>
      <c r="P92" s="25" t="s">
        <v>104</v>
      </c>
    </row>
    <row r="93" spans="1:19" x14ac:dyDescent="0.25">
      <c r="A93" s="13" t="s">
        <v>105</v>
      </c>
      <c r="B93" s="14"/>
      <c r="C93" s="14"/>
      <c r="D93" s="13"/>
      <c r="E93" s="13"/>
      <c r="F93" s="13"/>
      <c r="G93" s="13"/>
      <c r="H93" s="15"/>
      <c r="I93" s="15"/>
    </row>
    <row r="94" spans="1:19" x14ac:dyDescent="0.25">
      <c r="A94" s="58" t="s">
        <v>106</v>
      </c>
      <c r="B94" s="14"/>
      <c r="C94" s="14"/>
      <c r="D94" s="13"/>
      <c r="E94" s="13"/>
      <c r="F94" s="13"/>
      <c r="G94" s="13"/>
      <c r="H94" s="15"/>
      <c r="I94" s="15"/>
    </row>
    <row r="95" spans="1:19" x14ac:dyDescent="0.25">
      <c r="A95" s="13" t="s">
        <v>79</v>
      </c>
      <c r="B95" s="14"/>
      <c r="C95" s="14"/>
      <c r="D95" s="13"/>
      <c r="E95" s="13"/>
      <c r="F95" s="13"/>
      <c r="G95" s="13"/>
      <c r="H95" s="15"/>
      <c r="I95" s="15"/>
    </row>
    <row r="96" spans="1:19" x14ac:dyDescent="0.25">
      <c r="A96" s="13"/>
      <c r="B96" s="14"/>
      <c r="C96" s="14"/>
      <c r="D96" s="13"/>
      <c r="E96" s="13"/>
      <c r="F96" s="13"/>
      <c r="G96" s="13"/>
    </row>
    <row r="97" spans="1:10" x14ac:dyDescent="0.25">
      <c r="A97" t="s">
        <v>80</v>
      </c>
    </row>
    <row r="98" spans="1:10" x14ac:dyDescent="0.25">
      <c r="A98" t="s">
        <v>81</v>
      </c>
    </row>
    <row r="99" spans="1:10" x14ac:dyDescent="0.25">
      <c r="A99" t="s">
        <v>82</v>
      </c>
    </row>
    <row r="103" spans="1:10" x14ac:dyDescent="0.25">
      <c r="J103" t="s">
        <v>86</v>
      </c>
    </row>
    <row r="106" spans="1:10" x14ac:dyDescent="0.25">
      <c r="C106" s="11" t="s">
        <v>108</v>
      </c>
      <c r="H106" t="s">
        <v>109</v>
      </c>
    </row>
    <row r="107" spans="1:10" x14ac:dyDescent="0.25">
      <c r="H107" t="s">
        <v>111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54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PRESPUESTO APROBADO 2023</vt:lpstr>
      <vt:lpstr>EJECUCION PRESUPUESTARIA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2023-07-04T02:16:21Z</cp:lastPrinted>
  <dcterms:created xsi:type="dcterms:W3CDTF">2018-04-17T18:57:16Z</dcterms:created>
  <dcterms:modified xsi:type="dcterms:W3CDTF">2023-11-10T13:39:26Z</dcterms:modified>
</cp:coreProperties>
</file>