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P60" i="2" l="1"/>
  <c r="P35" i="2"/>
  <c r="P32" i="2"/>
  <c r="F29" i="2"/>
  <c r="F77" i="2" s="1"/>
  <c r="F88" i="2" s="1"/>
  <c r="F55" i="2"/>
  <c r="F19" i="2"/>
  <c r="F13" i="2"/>
  <c r="E13" i="2" l="1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29" i="2"/>
  <c r="P30" i="2"/>
  <c r="P31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D77" i="2" l="1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<sst xmlns="http://schemas.openxmlformats.org/spreadsheetml/2006/main" count="107" uniqueCount="106">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</sst>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123825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3"/>
  <sheetViews>
    <sheetView showGridLines="0" tabSelected="1" zoomScaleNormal="100" workbookViewId="0">
      <selection activeCell="J92" sqref="J92"/>
    </sheetView>
  </sheetViews>
  <sheetFormatPr baseColWidth="10" defaultColWidth="9.140625" defaultRowHeight="15" x14ac:dyDescent="0.25"/>
  <cols>
    <col min="1" max="1" width="52.5703125" customWidth="1"/>
    <col min="2" max="2" width="28.42578125" style="5" customWidth="1"/>
    <col min="3" max="3" width="8.42578125" style="5" customWidth="1"/>
    <col min="4" max="4" width="14.7109375" customWidth="1"/>
    <col min="5" max="5" width="16.140625" customWidth="1"/>
    <col min="6" max="6" width="15.85546875" customWidth="1"/>
    <col min="7" max="7" width="13.5703125" customWidth="1"/>
    <col min="11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1" t="s">
        <v>77</v>
      </c>
      <c r="B4" s="61"/>
      <c r="C4" s="61"/>
      <c r="D4" s="61"/>
      <c r="E4" s="61"/>
      <c r="F4" s="61"/>
    </row>
    <row r="5" spans="1:16" ht="18.75" customHeight="1" x14ac:dyDescent="0.25">
      <c r="A5" s="61"/>
      <c r="B5" s="61"/>
      <c r="C5" s="61"/>
      <c r="D5" s="61"/>
      <c r="E5" s="61"/>
      <c r="F5" s="61"/>
    </row>
    <row r="6" spans="1:16" ht="18.75" customHeight="1" x14ac:dyDescent="0.25">
      <c r="A6" s="61"/>
      <c r="B6" s="61"/>
      <c r="C6" s="61"/>
      <c r="D6" s="61"/>
      <c r="E6" s="61"/>
      <c r="F6" s="61"/>
    </row>
    <row r="7" spans="1:16" ht="15.75" customHeight="1" x14ac:dyDescent="0.25">
      <c r="A7" s="61"/>
      <c r="B7" s="61"/>
      <c r="C7" s="61"/>
      <c r="D7" s="61"/>
      <c r="E7" s="61"/>
      <c r="F7" s="61"/>
    </row>
    <row r="8" spans="1:16" ht="15" customHeight="1" x14ac:dyDescent="0.25">
      <c r="A8" s="61"/>
      <c r="B8" s="61"/>
      <c r="C8" s="61"/>
      <c r="D8" s="61"/>
      <c r="E8" s="61"/>
      <c r="F8" s="61"/>
    </row>
    <row r="9" spans="1:16" ht="15" customHeight="1" x14ac:dyDescent="0.25">
      <c r="A9" s="61" t="s">
        <v>88</v>
      </c>
      <c r="B9" s="61"/>
      <c r="C9" s="61"/>
      <c r="D9" s="61"/>
      <c r="E9" s="60"/>
      <c r="F9" s="60"/>
      <c r="G9" s="60"/>
      <c r="H9" s="60"/>
      <c r="I9" s="60"/>
      <c r="J9" s="60"/>
      <c r="K9" s="60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5" t="s">
        <v>101</v>
      </c>
      <c r="D11" s="43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6">
        <f>D18+D15+D14</f>
        <v>2543331.25</v>
      </c>
      <c r="E13" s="46">
        <f>E14+E15+E18</f>
        <v>2630548.6</v>
      </c>
      <c r="F13" s="51">
        <f>F14+F15+F18</f>
        <v>4565418.3600000003</v>
      </c>
      <c r="G13" s="19"/>
      <c r="H13" s="19"/>
      <c r="I13" s="19"/>
      <c r="J13" s="19"/>
      <c r="K13" s="19"/>
      <c r="L13" s="19"/>
      <c r="M13" s="19"/>
      <c r="N13" s="19"/>
      <c r="O13" s="19"/>
      <c r="P13" s="29">
        <f>D13+E13+F13+G13+H13+I13+J13+K13+M13+N13+O13</f>
        <v>9739298.2100000009</v>
      </c>
    </row>
    <row r="14" spans="1:16" x14ac:dyDescent="0.25">
      <c r="A14" s="3" t="s">
        <v>3</v>
      </c>
      <c r="B14" s="20">
        <v>31156276</v>
      </c>
      <c r="C14" s="26">
        <v>0</v>
      </c>
      <c r="D14" s="47">
        <v>2171600</v>
      </c>
      <c r="E14" s="47">
        <v>2258817.35</v>
      </c>
      <c r="F14" s="47">
        <v>2211600</v>
      </c>
      <c r="G14" s="49"/>
      <c r="H14" s="19"/>
      <c r="I14" s="19"/>
      <c r="J14" s="19"/>
      <c r="K14" s="19"/>
      <c r="L14" s="19"/>
      <c r="M14" s="19"/>
      <c r="N14" s="19"/>
      <c r="O14" s="19"/>
      <c r="P14" s="18">
        <f t="shared" ref="P14:P77" si="0">D14+E14+F14+G14+H14+I14+J14+K14+M14+N14+O14</f>
        <v>6642017.3499999996</v>
      </c>
    </row>
    <row r="15" spans="1:16" x14ac:dyDescent="0.25">
      <c r="A15" s="3" t="s">
        <v>4</v>
      </c>
      <c r="B15" s="20">
        <v>5090200</v>
      </c>
      <c r="C15" s="26">
        <v>0</v>
      </c>
      <c r="D15" s="47">
        <v>45000</v>
      </c>
      <c r="E15" s="47">
        <v>45000</v>
      </c>
      <c r="F15" s="47">
        <v>2020971.11</v>
      </c>
      <c r="G15" s="19"/>
      <c r="H15" s="19"/>
      <c r="I15" s="19"/>
      <c r="J15" s="19"/>
      <c r="K15" s="19"/>
      <c r="L15" s="19"/>
      <c r="M15" s="19"/>
      <c r="N15" s="19"/>
      <c r="O15" s="19"/>
      <c r="P15" s="18">
        <f t="shared" si="0"/>
        <v>2110971.1100000003</v>
      </c>
    </row>
    <row r="16" spans="1:16" x14ac:dyDescent="0.25">
      <c r="A16" s="3" t="s">
        <v>36</v>
      </c>
      <c r="B16" s="20"/>
      <c r="C16" s="26">
        <v>0</v>
      </c>
      <c r="D16" s="48"/>
      <c r="E16" s="48"/>
      <c r="F16" s="47"/>
      <c r="G16" s="49"/>
      <c r="H16" s="19"/>
      <c r="I16" s="19"/>
      <c r="J16" s="19"/>
      <c r="K16" s="19"/>
      <c r="L16" s="19"/>
      <c r="M16" s="19"/>
      <c r="N16" s="19"/>
      <c r="O16" s="19"/>
      <c r="P16" s="18">
        <f t="shared" si="0"/>
        <v>0</v>
      </c>
    </row>
    <row r="17" spans="1:16" x14ac:dyDescent="0.25">
      <c r="A17" s="3" t="s">
        <v>5</v>
      </c>
      <c r="B17" s="20"/>
      <c r="C17" s="26">
        <v>0</v>
      </c>
      <c r="D17" s="48"/>
      <c r="E17" s="48"/>
      <c r="F17" s="47"/>
      <c r="G17" s="19"/>
      <c r="H17" s="19"/>
      <c r="I17" s="19"/>
      <c r="J17" s="19"/>
      <c r="K17" s="19"/>
      <c r="L17" s="19"/>
      <c r="M17" s="19"/>
      <c r="N17" s="19"/>
      <c r="O17" s="19"/>
      <c r="P17" s="18">
        <f t="shared" si="0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7">
        <v>326731.25</v>
      </c>
      <c r="E18" s="47">
        <v>326731.25</v>
      </c>
      <c r="F18" s="47">
        <v>332847.25</v>
      </c>
      <c r="G18" s="19"/>
      <c r="H18" s="19"/>
      <c r="I18" s="19"/>
      <c r="J18" s="19"/>
      <c r="K18" s="19"/>
      <c r="L18" s="19"/>
      <c r="M18" s="19"/>
      <c r="N18" s="19"/>
      <c r="O18" s="19"/>
      <c r="P18" s="18">
        <f t="shared" si="0"/>
        <v>986309.75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6">
        <f>D22+D20</f>
        <v>265222.79000000004</v>
      </c>
      <c r="E19" s="46">
        <f>E20+E22+E26</f>
        <v>379631.87</v>
      </c>
      <c r="F19" s="56">
        <f>F20+F22+F23+F26</f>
        <v>661976.31000000006</v>
      </c>
      <c r="G19" s="19" t="s">
        <v>102</v>
      </c>
      <c r="H19" s="19"/>
      <c r="I19" s="19"/>
      <c r="J19" s="19"/>
      <c r="K19" s="19"/>
      <c r="L19" s="19"/>
      <c r="M19" s="19"/>
      <c r="N19" s="19"/>
      <c r="O19" s="19"/>
      <c r="P19" s="29">
        <f>SUM(D19:O19)</f>
        <v>1306830.9700000002</v>
      </c>
    </row>
    <row r="20" spans="1:16" x14ac:dyDescent="0.25">
      <c r="A20" s="3" t="s">
        <v>8</v>
      </c>
      <c r="B20" s="20">
        <v>1549600</v>
      </c>
      <c r="C20" s="26">
        <v>0</v>
      </c>
      <c r="D20" s="47">
        <v>132187.79</v>
      </c>
      <c r="E20" s="47">
        <v>123827.76</v>
      </c>
      <c r="F20" s="49">
        <v>119483.69</v>
      </c>
      <c r="G20" s="49"/>
      <c r="H20" s="19"/>
      <c r="I20" s="19"/>
      <c r="J20" s="19"/>
      <c r="K20" s="19"/>
      <c r="L20" s="19"/>
      <c r="M20" s="19"/>
      <c r="N20" s="19"/>
      <c r="O20" s="19"/>
      <c r="P20" s="18">
        <f t="shared" si="0"/>
        <v>375499.24</v>
      </c>
    </row>
    <row r="21" spans="1:16" x14ac:dyDescent="0.25">
      <c r="A21" s="3" t="s">
        <v>9</v>
      </c>
      <c r="B21" s="20">
        <v>50000</v>
      </c>
      <c r="C21" s="26">
        <v>0</v>
      </c>
      <c r="D21" s="48"/>
      <c r="E21" s="4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8">
        <f t="shared" si="0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7">
        <v>133035</v>
      </c>
      <c r="E22" s="47">
        <v>247350</v>
      </c>
      <c r="F22" s="47">
        <v>304470.28000000003</v>
      </c>
      <c r="G22" s="49"/>
      <c r="H22" s="19"/>
      <c r="I22" s="19"/>
      <c r="J22" s="19"/>
      <c r="K22" s="19"/>
      <c r="L22" s="19"/>
      <c r="M22" s="19"/>
      <c r="N22" s="19"/>
      <c r="O22" s="19"/>
      <c r="P22" s="18">
        <f t="shared" si="0"/>
        <v>684855.28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5"/>
      <c r="E23" s="48"/>
      <c r="F23" s="49">
        <v>189041.64</v>
      </c>
      <c r="G23" s="19"/>
      <c r="H23" s="19"/>
      <c r="I23" s="19"/>
      <c r="J23" s="19"/>
      <c r="K23" s="19"/>
      <c r="L23" s="19"/>
      <c r="M23" s="19"/>
      <c r="N23" s="19"/>
      <c r="O23" s="19"/>
      <c r="P23" s="18">
        <f t="shared" si="0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8">
        <f t="shared" si="0"/>
        <v>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8">
        <f t="shared" si="0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7">
        <v>8454.11</v>
      </c>
      <c r="F26" s="49">
        <v>48980.7</v>
      </c>
      <c r="G26" s="19"/>
      <c r="H26" s="19"/>
      <c r="I26" s="19"/>
      <c r="J26" s="19"/>
      <c r="K26" s="19"/>
      <c r="L26" s="19"/>
      <c r="M26" s="19"/>
      <c r="N26" s="19"/>
      <c r="O26" s="19"/>
      <c r="P26" s="18">
        <f t="shared" si="0"/>
        <v>57434.81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5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8">
        <f t="shared" si="0"/>
        <v>0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8">
        <f t="shared" si="0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1">
        <f>E36</f>
        <v>750000</v>
      </c>
      <c r="F29" s="51">
        <f>F30+F32+F35+F36+F38</f>
        <v>212538.58000000002</v>
      </c>
      <c r="G29" s="19"/>
      <c r="H29" s="19"/>
      <c r="I29" s="19"/>
      <c r="J29" s="19"/>
      <c r="K29" s="19"/>
      <c r="L29" s="19"/>
      <c r="M29" s="19"/>
      <c r="N29" s="19"/>
      <c r="O29" s="19"/>
      <c r="P29" s="29">
        <f t="shared" si="0"/>
        <v>962538.58000000007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9">
        <v>13981.48</v>
      </c>
      <c r="G30" s="19"/>
      <c r="H30" s="19"/>
      <c r="I30" s="19"/>
      <c r="J30" s="19"/>
      <c r="K30" s="19"/>
      <c r="L30" s="19"/>
      <c r="M30" s="19"/>
      <c r="N30" s="19"/>
      <c r="O30" s="19"/>
      <c r="P30" s="18">
        <f t="shared" si="0"/>
        <v>13981.48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8">
        <f t="shared" si="0"/>
        <v>0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9">
        <v>10673.4</v>
      </c>
      <c r="G32" s="49" t="s">
        <v>102</v>
      </c>
      <c r="H32" s="19"/>
      <c r="I32" s="19"/>
      <c r="J32" s="19"/>
      <c r="K32" s="19"/>
      <c r="L32" s="19"/>
      <c r="M32" s="19"/>
      <c r="N32" s="19"/>
      <c r="O32" s="19"/>
      <c r="P32" s="18">
        <f>SUM(D32:O32)</f>
        <v>10673.4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8"/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8"/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9">
        <v>1274.4000000000001</v>
      </c>
      <c r="G35" s="19"/>
      <c r="H35" s="19"/>
      <c r="I35" s="19"/>
      <c r="J35" s="19"/>
      <c r="K35" s="19"/>
      <c r="L35" s="19"/>
      <c r="M35" s="19"/>
      <c r="N35" s="19"/>
      <c r="O35" s="19"/>
      <c r="P35" s="18">
        <f>SUM(F35:O35)</f>
        <v>1274.4000000000001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9">
        <v>750000</v>
      </c>
      <c r="F36" s="19">
        <v>259.60000000000002</v>
      </c>
      <c r="G36" s="19"/>
      <c r="H36" s="19"/>
      <c r="I36" s="19"/>
      <c r="J36" s="19"/>
      <c r="K36" s="19"/>
      <c r="L36" s="19"/>
      <c r="M36" s="19"/>
      <c r="N36" s="19"/>
      <c r="O36" s="19"/>
      <c r="P36" s="18">
        <f t="shared" si="0"/>
        <v>750259.6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0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9">
        <v>186349.7</v>
      </c>
      <c r="G38" s="49"/>
      <c r="H38" s="19"/>
      <c r="I38" s="19"/>
      <c r="J38" s="19"/>
      <c r="K38" s="19"/>
      <c r="L38" s="19"/>
      <c r="M38" s="19"/>
      <c r="N38" s="19"/>
      <c r="O38" s="19"/>
      <c r="P38" s="18">
        <f t="shared" si="0"/>
        <v>186349.7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8">
        <f t="shared" si="0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9"/>
      <c r="H40" s="19"/>
      <c r="I40" s="19"/>
      <c r="J40" s="19"/>
      <c r="K40" s="19"/>
      <c r="L40" s="19"/>
      <c r="M40" s="19"/>
      <c r="N40" s="19"/>
      <c r="O40" s="19"/>
      <c r="P40" s="18">
        <f t="shared" si="0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8">
        <f t="shared" si="0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0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0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0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0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0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0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0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0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0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0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0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0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0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8">
        <f>F56+F60</f>
        <v>229314.8</v>
      </c>
      <c r="G55" s="19"/>
      <c r="H55" s="19"/>
      <c r="I55" s="19"/>
      <c r="J55" s="19"/>
      <c r="K55" s="19"/>
      <c r="L55" s="19"/>
      <c r="M55" s="19"/>
      <c r="N55" s="19"/>
      <c r="O55" s="19"/>
      <c r="P55" s="29">
        <f t="shared" si="0"/>
        <v>229314.8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9">
        <v>73695</v>
      </c>
      <c r="G56" s="49"/>
      <c r="H56" s="19"/>
      <c r="I56" s="19"/>
      <c r="J56" s="19"/>
      <c r="K56" s="19"/>
      <c r="L56" s="19"/>
      <c r="M56" s="19"/>
      <c r="N56" s="19"/>
      <c r="O56" s="19"/>
      <c r="P56" s="18">
        <f>F56</f>
        <v>73695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9">
        <v>155619.79999999999</v>
      </c>
      <c r="G60" s="49"/>
      <c r="H60" s="49"/>
      <c r="I60" s="19"/>
      <c r="J60" s="19"/>
      <c r="K60" s="19"/>
      <c r="L60" s="19"/>
      <c r="M60" s="19"/>
      <c r="N60" s="19"/>
      <c r="O60" s="19"/>
      <c r="P60" s="18">
        <f>SUM(F60:O60)</f>
        <v>155619.79999999999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0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0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0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9"/>
      <c r="H64" s="19"/>
      <c r="I64" s="19"/>
      <c r="J64" s="19"/>
      <c r="K64" s="19"/>
      <c r="L64" s="19"/>
      <c r="M64" s="19"/>
      <c r="N64" s="19"/>
      <c r="O64" s="19"/>
      <c r="P64" s="18">
        <f t="shared" si="0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0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0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0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0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0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0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0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0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0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0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0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0"/>
        <v>0</v>
      </c>
    </row>
    <row r="77" spans="1:16" x14ac:dyDescent="0.25">
      <c r="A77" s="4" t="s">
        <v>35</v>
      </c>
      <c r="B77" s="30">
        <f>B13+B19+B29+B55</f>
        <v>60000000</v>
      </c>
      <c r="C77" s="39"/>
      <c r="D77" s="40">
        <f>D13+D19</f>
        <v>2808554.04</v>
      </c>
      <c r="E77" s="52">
        <f>E13+E19+E29</f>
        <v>3760180.47</v>
      </c>
      <c r="F77" s="59">
        <f>F13+F19+F29+F55</f>
        <v>5669248.0499999998</v>
      </c>
      <c r="G77" s="31"/>
      <c r="H77" s="31"/>
      <c r="I77" s="31"/>
      <c r="J77" s="31"/>
      <c r="K77" s="31"/>
      <c r="L77" s="31"/>
      <c r="M77" s="31"/>
      <c r="N77" s="31"/>
      <c r="O77" s="31"/>
      <c r="P77" s="41">
        <f t="shared" si="0"/>
        <v>12237982.559999999</v>
      </c>
    </row>
    <row r="78" spans="1:16" x14ac:dyDescent="0.25">
      <c r="A78" s="33"/>
      <c r="B78" s="34"/>
      <c r="C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1">D78+E78+F78+G78+H78+I78+J78+K78+M78+N78+O78</f>
        <v>0</v>
      </c>
    </row>
    <row r="79" spans="1:16" x14ac:dyDescent="0.25">
      <c r="A79" s="35" t="s">
        <v>67</v>
      </c>
      <c r="B79" s="34"/>
      <c r="C79" s="34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8">
        <f t="shared" si="1"/>
        <v>0</v>
      </c>
    </row>
    <row r="80" spans="1:16" x14ac:dyDescent="0.25">
      <c r="A80" s="35" t="s">
        <v>68</v>
      </c>
      <c r="B80" s="34"/>
      <c r="C80" s="3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1"/>
        <v>0</v>
      </c>
    </row>
    <row r="81" spans="1:16" ht="30" x14ac:dyDescent="0.25">
      <c r="A81" s="36" t="s">
        <v>69</v>
      </c>
      <c r="B81" s="34"/>
      <c r="C81" s="34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8">
        <f t="shared" si="1"/>
        <v>0</v>
      </c>
    </row>
    <row r="82" spans="1:16" ht="30" x14ac:dyDescent="0.25">
      <c r="A82" s="36" t="s">
        <v>70</v>
      </c>
      <c r="B82" s="34"/>
      <c r="C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8">
        <f t="shared" si="1"/>
        <v>0</v>
      </c>
    </row>
    <row r="83" spans="1:16" x14ac:dyDescent="0.25">
      <c r="A83" s="35" t="s">
        <v>71</v>
      </c>
      <c r="B83" s="34"/>
      <c r="C83" s="3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1"/>
        <v>0</v>
      </c>
    </row>
    <row r="84" spans="1:16" x14ac:dyDescent="0.25">
      <c r="A84" s="36" t="s">
        <v>72</v>
      </c>
      <c r="B84" s="34"/>
      <c r="C84" s="34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8">
        <f t="shared" si="1"/>
        <v>0</v>
      </c>
    </row>
    <row r="85" spans="1:16" x14ac:dyDescent="0.25">
      <c r="A85" s="36" t="s">
        <v>73</v>
      </c>
      <c r="B85" s="34"/>
      <c r="C85" s="3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1"/>
        <v>0</v>
      </c>
    </row>
    <row r="86" spans="1:16" x14ac:dyDescent="0.25">
      <c r="A86" s="35" t="s">
        <v>74</v>
      </c>
      <c r="B86" s="34"/>
      <c r="C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1"/>
        <v>0</v>
      </c>
    </row>
    <row r="87" spans="1:16" ht="30" x14ac:dyDescent="0.25">
      <c r="A87" s="36" t="s">
        <v>75</v>
      </c>
      <c r="B87" s="34"/>
      <c r="C87" s="34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8">
        <f t="shared" si="1"/>
        <v>0</v>
      </c>
    </row>
    <row r="88" spans="1:16" x14ac:dyDescent="0.25">
      <c r="A88" s="37" t="s">
        <v>76</v>
      </c>
      <c r="B88" s="38">
        <f>B77</f>
        <v>60000000</v>
      </c>
      <c r="C88" s="38"/>
      <c r="D88" s="41">
        <f>D77</f>
        <v>2808554.04</v>
      </c>
      <c r="E88" s="53">
        <f>E77</f>
        <v>3760180.47</v>
      </c>
      <c r="F88" s="53">
        <f>F77</f>
        <v>5669248.0499999998</v>
      </c>
      <c r="G88" s="23"/>
      <c r="H88" s="23"/>
      <c r="I88" s="23"/>
      <c r="J88" s="23"/>
      <c r="K88" s="23"/>
      <c r="L88" s="23"/>
      <c r="M88" s="23"/>
      <c r="N88" s="23"/>
      <c r="O88" s="23"/>
      <c r="P88" s="41">
        <f>P77</f>
        <v>12237982.559999999</v>
      </c>
    </row>
    <row r="89" spans="1:16" ht="15.75" x14ac:dyDescent="0.25">
      <c r="A89" s="32"/>
      <c r="B89" s="16"/>
      <c r="C89" s="16"/>
      <c r="D89" s="42"/>
      <c r="E89" s="14"/>
      <c r="F89" s="14"/>
      <c r="P89" s="42"/>
    </row>
    <row r="90" spans="1:16" x14ac:dyDescent="0.25">
      <c r="A90" s="6" t="s">
        <v>78</v>
      </c>
      <c r="B90" s="13"/>
      <c r="C90" s="13"/>
      <c r="E90" s="14"/>
      <c r="F90" s="14"/>
      <c r="P90" s="14"/>
    </row>
    <row r="91" spans="1:16" x14ac:dyDescent="0.25">
      <c r="A91" t="s">
        <v>79</v>
      </c>
      <c r="D91" s="14"/>
      <c r="E91" s="54"/>
      <c r="F91" s="42"/>
      <c r="P91" s="14"/>
    </row>
    <row r="92" spans="1:16" x14ac:dyDescent="0.25">
      <c r="A92" t="s">
        <v>84</v>
      </c>
      <c r="P92" s="14"/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4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</sheetData>
  <mergeCells count="2">
    <mergeCell ref="A9:D9"/>
    <mergeCell ref="A4:F8"/>
  </mergeCells>
  <printOptions horizontalCentered="1"/>
  <pageMargins left="0.7" right="0.7" top="0.75" bottom="0.75" header="0.3" footer="0.3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2023-03-03T22:12:42Z</cp:lastPrinted>
  <dcterms:created xsi:type="dcterms:W3CDTF">2018-04-17T18:57:16Z</dcterms:created>
  <dcterms:modified xsi:type="dcterms:W3CDTF">2023-12-11T16:03:32Z</dcterms:modified>
</cp:coreProperties>
</file>