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0490" windowHeight="7530"/>
  </bookViews>
  <sheets>
    <sheet name="ABRIL 2024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8" i="2" l="1"/>
  <c r="G77" i="2"/>
  <c r="G55" i="2"/>
  <c r="G29" i="2"/>
  <c r="G19" i="2"/>
  <c r="G13" i="2"/>
  <c r="F55" i="2" l="1"/>
  <c r="F29" i="2"/>
  <c r="F77" i="2" s="1"/>
  <c r="F19" i="2"/>
  <c r="F13" i="2"/>
  <c r="E29" i="2" l="1"/>
  <c r="E19" i="2"/>
  <c r="E77" i="2" s="1"/>
  <c r="E88" i="2" s="1"/>
  <c r="E13" i="2"/>
  <c r="D19" i="2" l="1"/>
  <c r="D13" i="2"/>
  <c r="O19" i="2" l="1"/>
  <c r="O14" i="2"/>
  <c r="O15" i="2"/>
  <c r="O16" i="2"/>
  <c r="O17" i="2"/>
  <c r="O18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8" i="2"/>
  <c r="O79" i="2"/>
  <c r="O80" i="2"/>
  <c r="O81" i="2"/>
  <c r="O82" i="2"/>
  <c r="O83" i="2"/>
  <c r="O84" i="2"/>
  <c r="O85" i="2"/>
  <c r="O86" i="2"/>
  <c r="O87" i="2"/>
  <c r="O13" i="2"/>
  <c r="D77" i="2"/>
  <c r="D88" i="2" s="1"/>
  <c r="O77" i="2" l="1"/>
  <c r="O88" i="2" s="1"/>
  <c r="B88" i="2" l="1"/>
</calcChain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<sst xmlns="http://schemas.openxmlformats.org/spreadsheetml/2006/main" count="104" uniqueCount="104">
  <si>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</si>
  <si>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</si>
  <si>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</si>
  <si>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</si>
  <si>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</si>
  <si>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</si>
  <si>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</si>
  <si>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</si>
  <si>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</si>
  <si>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</si>
  <si>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</si>
  <si>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</si>
  <si>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</si>
  <si>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</si>
  <si>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</si>
  <si>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</si>
  <si>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</si>
  <si>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</si>
  <si>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</si>
  <si>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</si>
  <si>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</si>
  <si>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</si>
  <si>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</si>
  <si>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</si>
  <si>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</si>
  <si>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</si>
  <si>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</si>
  <si>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</si>
  <si>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</si>
  <si>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</si>
  <si>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</si>
  <si>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</si>
  <si>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</si>
  <si>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</si>
  <si>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</si>
  <si>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</si>
  <si>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</si>
  <si>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</si>
  <si>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</si>
  <si>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</si>
  <si>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</si>
  <si>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</si>
  <si>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</si>
  <si>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</si>
  <si>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</si>
  <si>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</si>
  <si>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</si>
  <si>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</si>
  <si>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</si>
  <si>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</si>
  <si>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</si>
  <si>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</si>
  <si>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</si>
  <si>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</si>
  <si>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</si>
  <si>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</si>
  <si>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</si>
  <si>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</si>
  <si>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</si>
  <si>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</si>
  <si>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</si>
  <si>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</si>
  <si>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</si>
  <si>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</si>
  <si>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</si>
  <si>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</si>
  <si>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</si>
  <si>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</si>
  <si>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</si>
  <si>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</si>
  <si>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</si>
  <si>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</si>
  <si>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</si>
  <si>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</si>
  <si>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</si>
  <si>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</si>
  <si>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r>
      <t>Ministerio de Industria, Comercio y Mipymes
Dirección de Fomento y Desarrollo de la Artesanía Nacional (FODEARTE)</t>
    </r>
    <r>
      <rPr>
        <b/>
        <sz val="14"/>
        <color theme="1"/>
        <rFont val="Calibri"/>
        <family val="2"/>
        <scheme val="minor"/>
      </rPr>
      <t xml:space="preserve">
Aplicación de Gastos y Aplicaciones Financieras  </t>
    </r>
  </si>
  <si>
    <t xml:space="preserve">Definición de conceptos: </t>
  </si>
  <si>
    <t xml:space="preserve"> contratados o, en los casos de gastos sin contraprestaión, o por haberse cumplido los requisitos administrativos duispuestos por el reglamento de la presente ley.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</si>
  <si>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</si>
  <si>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</si>
  <si>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</si>
  <si>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r>
      <rPr>
        <b/>
        <sz val="11"/>
        <color theme="1"/>
        <rFont val="Calibri"/>
        <family val="2"/>
        <scheme val="minor"/>
      </rPr>
      <t>1. 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</si>
  <si>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t xml:space="preserve">   </t>
  </si>
  <si>
    <t>En RD$</t>
  </si>
  <si>
    <t xml:space="preserve">                                                                  Presupuesto Aprobado          </t>
  </si>
  <si>
    <t xml:space="preserve">          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</si>
  <si>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</si>
  <si>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</si>
  <si>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</si>
  <si>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</si>
  <si>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</si>
  <si>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</si>
  <si>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</si>
  <si>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</si>
  <si>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</si>
  <si>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</si>
  <si>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 xml:space="preserve">    Total</t>
  </si>
  <si>
    <t>Presupuesto Modificado</t>
  </si>
  <si>
    <r>
      <rPr>
        <b/>
        <sz val="11"/>
        <color theme="1"/>
        <rFont val="Calibri"/>
        <family val="2"/>
        <scheme val="minor"/>
      </rPr>
      <t>2. Presupuesto Modificado</t>
    </r>
    <r>
      <rPr>
        <b/>
        <sz val="8"/>
        <color theme="1"/>
        <rFont val="Calibri"/>
        <family val="2"/>
        <scheme val="minor"/>
      </rPr>
      <t>:</t>
    </r>
    <r>
      <rPr>
        <sz val="8"/>
        <color theme="1"/>
        <rFont val="Calibri"/>
        <family val="2"/>
        <scheme val="minor"/>
      </rPr>
      <t xml:space="preserve">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</si>
  <si>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3. 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</t>
    </r>
  </si>
  <si>
    <t xml:space="preserve">                     PRESUPUESTO 2024</t>
  </si>
  <si>
    <t>2.3.2 - PRODUCTOS DE PAPEL, CARTÓN E IMPRESOS</t>
  </si>
  <si>
    <t>Fuente: [Sigef]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</si>
</sst>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1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6" fillId="0" borderId="0" xfId="0" applyFont="1"/>
    <xf numFmtId="0" fontId="3" fillId="0" borderId="0" xfId="0" applyFont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0" fillId="0" borderId="0" xfId="0" applyAlignment="1"/>
    <xf numFmtId="43" fontId="0" fillId="0" borderId="0" xfId="0" applyNumberFormat="1" applyAlignment="1">
      <alignment horizontal="right"/>
    </xf>
    <xf numFmtId="43" fontId="0" fillId="0" borderId="0" xfId="0" applyNumberFormat="1"/>
    <xf numFmtId="0" fontId="3" fillId="0" borderId="0" xfId="0" applyFont="1" applyBorder="1" applyAlignment="1">
      <alignment horizontal="center" vertical="center" wrapText="1"/>
    </xf>
    <xf numFmtId="43" fontId="1" fillId="0" borderId="3" xfId="1" applyFont="1" applyBorder="1" applyAlignment="1">
      <alignment horizontal="center" wrapText="1"/>
    </xf>
    <xf numFmtId="43" fontId="0" fillId="0" borderId="3" xfId="0" applyNumberFormat="1" applyBorder="1"/>
    <xf numFmtId="0" fontId="0" fillId="0" borderId="3" xfId="0" applyBorder="1"/>
    <xf numFmtId="0" fontId="0" fillId="3" borderId="3" xfId="0" applyFill="1" applyBorder="1"/>
    <xf numFmtId="43" fontId="1" fillId="0" borderId="3" xfId="1" applyFont="1" applyBorder="1" applyAlignment="1">
      <alignment horizontal="right" wrapText="1"/>
    </xf>
    <xf numFmtId="0" fontId="7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43" fontId="1" fillId="0" borderId="3" xfId="0" applyNumberFormat="1" applyFont="1" applyBorder="1"/>
    <xf numFmtId="0" fontId="0" fillId="3" borderId="4" xfId="0" applyFill="1" applyBorder="1"/>
    <xf numFmtId="164" fontId="2" fillId="4" borderId="0" xfId="0" applyNumberFormat="1" applyFont="1" applyFill="1" applyBorder="1" applyAlignment="1">
      <alignment horizontal="center" wrapText="1"/>
    </xf>
    <xf numFmtId="0" fontId="0" fillId="0" borderId="3" xfId="0" applyBorder="1" applyAlignment="1">
      <alignment horizontal="left" vertical="center" wrapText="1"/>
    </xf>
    <xf numFmtId="43" fontId="1" fillId="0" borderId="3" xfId="0" applyNumberFormat="1" applyFont="1" applyBorder="1" applyAlignment="1">
      <alignment horizontal="right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 indent="2"/>
    </xf>
    <xf numFmtId="0" fontId="1" fillId="2" borderId="3" xfId="0" applyFont="1" applyFill="1" applyBorder="1" applyAlignment="1">
      <alignment horizontal="left" vertical="center" wrapText="1"/>
    </xf>
    <xf numFmtId="43" fontId="1" fillId="3" borderId="3" xfId="0" applyNumberFormat="1" applyFont="1" applyFill="1" applyBorder="1" applyAlignment="1">
      <alignment horizontal="right" wrapText="1"/>
    </xf>
    <xf numFmtId="43" fontId="1" fillId="3" borderId="3" xfId="0" applyNumberFormat="1" applyFont="1" applyFill="1" applyBorder="1"/>
    <xf numFmtId="0" fontId="8" fillId="3" borderId="3" xfId="0" applyFont="1" applyFill="1" applyBorder="1" applyAlignment="1"/>
    <xf numFmtId="0" fontId="0" fillId="0" borderId="0" xfId="0" applyFont="1"/>
    <xf numFmtId="4" fontId="0" fillId="0" borderId="3" xfId="0" applyNumberFormat="1" applyBorder="1" applyAlignment="1">
      <alignment horizontal="right"/>
    </xf>
    <xf numFmtId="4" fontId="0" fillId="0" borderId="3" xfId="0" applyNumberFormat="1" applyBorder="1"/>
    <xf numFmtId="0" fontId="2" fillId="2" borderId="3" xfId="0" applyFont="1" applyFill="1" applyBorder="1" applyAlignment="1">
      <alignment horizontal="center" wrapText="1"/>
    </xf>
    <xf numFmtId="43" fontId="1" fillId="3" borderId="4" xfId="1" applyFont="1" applyFill="1" applyBorder="1" applyAlignment="1">
      <alignment horizontal="center" wrapText="1"/>
    </xf>
    <xf numFmtId="43" fontId="1" fillId="0" borderId="3" xfId="0" applyNumberFormat="1" applyFont="1" applyBorder="1" applyAlignment="1">
      <alignment horizontal="center" wrapText="1"/>
    </xf>
    <xf numFmtId="43" fontId="1" fillId="3" borderId="3" xfId="0" applyNumberFormat="1" applyFont="1" applyFill="1" applyBorder="1" applyAlignment="1">
      <alignment horizontal="center" wrapText="1"/>
    </xf>
    <xf numFmtId="164" fontId="1" fillId="4" borderId="0" xfId="0" applyNumberFormat="1" applyFont="1" applyFill="1" applyBorder="1" applyAlignment="1">
      <alignment horizontal="center" wrapText="1"/>
    </xf>
    <xf numFmtId="43" fontId="5" fillId="0" borderId="3" xfId="0" applyNumberFormat="1" applyFont="1" applyBorder="1" applyAlignment="1">
      <alignment horizontal="right" wrapText="1"/>
    </xf>
    <xf numFmtId="43" fontId="7" fillId="0" borderId="3" xfId="0" applyNumberFormat="1" applyFont="1" applyBorder="1" applyAlignment="1">
      <alignment horizontal="right" wrapText="1"/>
    </xf>
    <xf numFmtId="43" fontId="0" fillId="0" borderId="3" xfId="0" applyNumberFormat="1" applyBorder="1" applyAlignment="1">
      <alignment horizontal="right" wrapText="1"/>
    </xf>
    <xf numFmtId="43" fontId="1" fillId="3" borderId="4" xfId="0" applyNumberFormat="1" applyFont="1" applyFill="1" applyBorder="1" applyAlignment="1">
      <alignment horizontal="right" wrapText="1"/>
    </xf>
    <xf numFmtId="4" fontId="0" fillId="5" borderId="0" xfId="0" applyNumberFormat="1" applyFill="1" applyBorder="1"/>
    <xf numFmtId="4" fontId="1" fillId="0" borderId="3" xfId="0" applyNumberFormat="1" applyFont="1" applyBorder="1" applyAlignment="1">
      <alignment horizontal="right"/>
    </xf>
    <xf numFmtId="0" fontId="0" fillId="0" borderId="3" xfId="0" applyBorder="1" applyAlignment="1">
      <alignment horizontal="right"/>
    </xf>
    <xf numFmtId="43" fontId="1" fillId="3" borderId="4" xfId="0" applyNumberFormat="1" applyFont="1" applyFill="1" applyBorder="1" applyAlignment="1">
      <alignment horizontal="right"/>
    </xf>
    <xf numFmtId="4" fontId="1" fillId="3" borderId="4" xfId="0" applyNumberFormat="1" applyFont="1" applyFill="1" applyBorder="1" applyAlignment="1">
      <alignment horizontal="right"/>
    </xf>
    <xf numFmtId="43" fontId="1" fillId="3" borderId="3" xfId="0" applyNumberFormat="1" applyFont="1" applyFill="1" applyBorder="1" applyAlignment="1">
      <alignment horizontal="right"/>
    </xf>
    <xf numFmtId="4" fontId="1" fillId="3" borderId="3" xfId="0" applyNumberFormat="1" applyFont="1" applyFill="1" applyBorder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/>
    <xf numFmtId="4" fontId="1" fillId="0" borderId="3" xfId="0" applyNumberFormat="1" applyFont="1" applyBorder="1"/>
    <xf numFmtId="4" fontId="11" fillId="0" borderId="3" xfId="0" applyNumberFormat="1" applyFont="1" applyBorder="1"/>
    <xf numFmtId="4" fontId="1" fillId="5" borderId="0" xfId="0" applyNumberFormat="1" applyFont="1" applyFill="1" applyBorder="1" applyAlignment="1">
      <alignment horizontal="right"/>
    </xf>
    <xf numFmtId="0" fontId="0" fillId="5" borderId="0" xfId="0" applyFill="1" applyBorder="1"/>
    <xf numFmtId="4" fontId="0" fillId="5" borderId="4" xfId="0" applyNumberFormat="1" applyFill="1" applyBorder="1"/>
    <xf numFmtId="4" fontId="5" fillId="0" borderId="3" xfId="0" applyNumberFormat="1" applyFont="1" applyBorder="1"/>
    <xf numFmtId="0" fontId="5" fillId="0" borderId="3" xfId="0" applyFont="1" applyBorder="1"/>
    <xf numFmtId="4" fontId="5" fillId="0" borderId="3" xfId="0" applyNumberFormat="1" applyFont="1" applyBorder="1" applyAlignment="1">
      <alignment horizontal="right"/>
    </xf>
    <xf numFmtId="4" fontId="7" fillId="0" borderId="3" xfId="0" applyNumberFormat="1" applyFont="1" applyBorder="1"/>
    <xf numFmtId="4" fontId="7" fillId="3" borderId="4" xfId="0" applyNumberFormat="1" applyFont="1" applyFill="1" applyBorder="1"/>
    <xf numFmtId="4" fontId="0" fillId="0" borderId="3" xfId="0" applyNumberFormat="1" applyFont="1" applyBorder="1"/>
    <xf numFmtId="4" fontId="1" fillId="6" borderId="3" xfId="0" applyNumberFormat="1" applyFont="1" applyFill="1" applyBorder="1"/>
    <xf numFmtId="4" fontId="7" fillId="5" borderId="4" xfId="0" applyNumberFormat="1" applyFont="1" applyFill="1" applyBorder="1"/>
    <xf numFmtId="4" fontId="1" fillId="3" borderId="3" xfId="0" applyNumberFormat="1" applyFont="1" applyFill="1" applyBorder="1"/>
    <xf numFmtId="0" fontId="3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1266615</xdr:colOff>
      <xdr:row>2</xdr:row>
      <xdr:rowOff>170092</xdr:rowOff>
    </xdr:to>
    <xdr:pic>
      <xdr:nvPicPr>
        <xdr:cNvPr id="10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6615" cy="74159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4095749</xdr:colOff>
      <xdr:row>0</xdr:row>
      <xdr:rowOff>0</xdr:rowOff>
    </xdr:from>
    <xdr:to>
      <xdr:col>0</xdr:col>
      <xdr:colOff>4810124</xdr:colOff>
      <xdr:row>2</xdr:row>
      <xdr:rowOff>83258</xdr:rowOff>
    </xdr:to>
    <xdr:pic>
      <xdr:nvPicPr>
        <xdr:cNvPr id="11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49" y="0"/>
          <a:ext cx="714375" cy="65475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1076325</xdr:colOff>
      <xdr:row>0</xdr:row>
      <xdr:rowOff>47625</xdr:rowOff>
    </xdr:from>
    <xdr:to>
      <xdr:col>2</xdr:col>
      <xdr:colOff>561975</xdr:colOff>
      <xdr:row>3</xdr:row>
      <xdr:rowOff>220579</xdr:rowOff>
    </xdr:to>
    <xdr:pic>
      <xdr:nvPicPr>
        <xdr:cNvPr id="5" name="Imagen 4" descr="Ministerio de Industria, Comercio y Mypimes (MICM) - Ministerio de Industria,  Comercio y Mypimes - MICM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47625"/>
          <a:ext cx="942975" cy="744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O114"/>
  <sheetViews>
    <sheetView showGridLines="0" tabSelected="1" zoomScaleNormal="100" workbookViewId="0">
      <selection activeCell="B119" sqref="B119"/>
    </sheetView>
  </sheetViews>
  <sheetFormatPr baseColWidth="10" defaultColWidth="9.140625" defaultRowHeight="15" x14ac:dyDescent="0.25"/>
  <cols>
    <col min="1" max="1" width="52.5703125" customWidth="1"/>
    <col min="2" max="2" width="21.85546875" style="5" customWidth="1"/>
    <col min="3" max="3" width="14.5703125" style="5" customWidth="1"/>
    <col min="4" max="4" width="13.7109375" customWidth="1"/>
    <col min="5" max="5" width="12.28515625" customWidth="1"/>
    <col min="6" max="6" width="12.7109375" bestFit="1" customWidth="1"/>
    <col min="7" max="7" width="15.140625" customWidth="1"/>
    <col min="8" max="8" width="12.140625" customWidth="1"/>
    <col min="9" max="9" width="13.85546875" customWidth="1"/>
    <col min="10" max="12" width="9.140625" customWidth="1"/>
    <col min="13" max="13" width="11.42578125" customWidth="1"/>
    <col min="14" max="14" width="10.5703125" customWidth="1"/>
    <col min="15" max="15" width="17.28515625" customWidth="1"/>
  </cols>
  <sheetData>
    <row r="4" spans="1:15" ht="18.75" customHeight="1" x14ac:dyDescent="0.25">
      <c r="A4" s="69" t="s">
        <v>76</v>
      </c>
      <c r="B4" s="69"/>
      <c r="C4" s="69"/>
      <c r="D4" s="69"/>
      <c r="E4" s="69"/>
      <c r="F4" s="69"/>
    </row>
    <row r="5" spans="1:15" ht="18.75" customHeight="1" x14ac:dyDescent="0.25">
      <c r="A5" s="69"/>
      <c r="B5" s="69"/>
      <c r="C5" s="69"/>
      <c r="D5" s="69"/>
      <c r="E5" s="69"/>
      <c r="F5" s="69"/>
    </row>
    <row r="6" spans="1:15" ht="18.75" customHeight="1" x14ac:dyDescent="0.25">
      <c r="A6" s="69"/>
      <c r="B6" s="69"/>
      <c r="C6" s="69"/>
      <c r="D6" s="69"/>
      <c r="E6" s="69"/>
      <c r="F6" s="69"/>
    </row>
    <row r="7" spans="1:15" ht="15.75" customHeight="1" x14ac:dyDescent="0.25">
      <c r="A7" s="69"/>
      <c r="B7" s="69"/>
      <c r="C7" s="69"/>
      <c r="D7" s="69"/>
      <c r="E7" s="69"/>
      <c r="F7" s="69"/>
    </row>
    <row r="8" spans="1:15" ht="15" customHeight="1" x14ac:dyDescent="0.25">
      <c r="A8" s="69"/>
      <c r="B8" s="69"/>
      <c r="C8" s="69"/>
      <c r="D8" s="69"/>
      <c r="E8" s="69"/>
      <c r="F8" s="69"/>
    </row>
    <row r="9" spans="1:15" ht="15" customHeight="1" x14ac:dyDescent="0.25">
      <c r="A9" s="69" t="s">
        <v>101</v>
      </c>
      <c r="B9" s="69"/>
      <c r="C9" s="69"/>
      <c r="D9" s="69"/>
    </row>
    <row r="10" spans="1:15" ht="15" customHeight="1" x14ac:dyDescent="0.25">
      <c r="A10" s="10"/>
      <c r="B10" s="15" t="s">
        <v>84</v>
      </c>
      <c r="C10" s="10"/>
      <c r="D10" s="10"/>
      <c r="E10" s="12"/>
      <c r="F10" s="12"/>
      <c r="G10" s="12"/>
      <c r="H10" s="12"/>
      <c r="I10" s="12"/>
    </row>
    <row r="11" spans="1:15" ht="63" customHeight="1" x14ac:dyDescent="0.25">
      <c r="A11" s="11" t="s">
        <v>0</v>
      </c>
      <c r="B11" s="37" t="s">
        <v>85</v>
      </c>
      <c r="C11" s="37" t="s">
        <v>98</v>
      </c>
      <c r="D11" s="33" t="s">
        <v>86</v>
      </c>
      <c r="E11" s="21" t="s">
        <v>87</v>
      </c>
      <c r="F11" s="21" t="s">
        <v>88</v>
      </c>
      <c r="G11" s="21" t="s">
        <v>89</v>
      </c>
      <c r="H11" s="21" t="s">
        <v>90</v>
      </c>
      <c r="I11" s="21" t="s">
        <v>91</v>
      </c>
      <c r="J11" s="21" t="s">
        <v>92</v>
      </c>
      <c r="K11" s="21" t="s">
        <v>93</v>
      </c>
      <c r="L11" s="21" t="s">
        <v>94</v>
      </c>
      <c r="M11" s="21" t="s">
        <v>95</v>
      </c>
      <c r="N11" s="22" t="s">
        <v>96</v>
      </c>
      <c r="O11" s="22" t="s">
        <v>97</v>
      </c>
    </row>
    <row r="12" spans="1:15" x14ac:dyDescent="0.25">
      <c r="A12" s="1" t="s">
        <v>1</v>
      </c>
      <c r="B12" s="20"/>
      <c r="C12" s="20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  <row r="13" spans="1:15" x14ac:dyDescent="0.25">
      <c r="A13" s="2" t="s">
        <v>2</v>
      </c>
      <c r="B13" s="43">
        <v>43816990.600000001</v>
      </c>
      <c r="C13" s="16">
        <v>0</v>
      </c>
      <c r="D13" s="47">
        <f>D14+D15+D18</f>
        <v>2544734.69</v>
      </c>
      <c r="E13" s="47">
        <f>E14+E15+E18</f>
        <v>2665802.73</v>
      </c>
      <c r="F13" s="55">
        <f>F14+F15+F18</f>
        <v>2812337.8899999997</v>
      </c>
      <c r="G13" s="55">
        <f>G14+G15+G18</f>
        <v>4614698.3600000003</v>
      </c>
      <c r="H13" s="18"/>
      <c r="I13" s="18"/>
      <c r="J13" s="18"/>
      <c r="K13" s="18"/>
      <c r="L13" s="18"/>
      <c r="M13" s="18"/>
      <c r="N13" s="18"/>
      <c r="O13" s="23">
        <f>D13+E13+F13+G13+H13+I13+J13+K13+L13+M13+N13</f>
        <v>12637573.67</v>
      </c>
    </row>
    <row r="14" spans="1:15" x14ac:dyDescent="0.25">
      <c r="A14" s="3" t="s">
        <v>3</v>
      </c>
      <c r="B14" s="42">
        <v>32771100</v>
      </c>
      <c r="C14" s="16">
        <v>0</v>
      </c>
      <c r="D14" s="35">
        <v>2170600</v>
      </c>
      <c r="E14" s="35">
        <v>2283766.04</v>
      </c>
      <c r="F14" s="60">
        <v>2419085.2799999998</v>
      </c>
      <c r="G14" s="36">
        <v>4225016.67</v>
      </c>
      <c r="H14" s="36"/>
      <c r="I14" s="18"/>
      <c r="J14" s="18"/>
      <c r="K14" s="18"/>
      <c r="L14" s="18"/>
      <c r="M14" s="18"/>
      <c r="N14" s="18"/>
      <c r="O14" s="17">
        <f t="shared" ref="O14:O77" si="0">D14+E14+F14+G14+H14+I14+J14+K14+L14+M14+N14</f>
        <v>11098467.99</v>
      </c>
    </row>
    <row r="15" spans="1:15" x14ac:dyDescent="0.25">
      <c r="A15" s="3" t="s">
        <v>4</v>
      </c>
      <c r="B15" s="42">
        <v>540000</v>
      </c>
      <c r="C15" s="16">
        <v>0</v>
      </c>
      <c r="D15" s="35">
        <v>45000</v>
      </c>
      <c r="E15" s="35">
        <v>45000</v>
      </c>
      <c r="F15" s="60">
        <v>45000</v>
      </c>
      <c r="G15" s="36">
        <v>45000</v>
      </c>
      <c r="H15" s="36"/>
      <c r="I15" s="18"/>
      <c r="J15" s="18"/>
      <c r="K15" s="18"/>
      <c r="L15" s="18"/>
      <c r="M15" s="18"/>
      <c r="N15" s="18"/>
      <c r="O15" s="17">
        <f t="shared" si="0"/>
        <v>180000</v>
      </c>
    </row>
    <row r="16" spans="1:15" x14ac:dyDescent="0.25">
      <c r="A16" s="3" t="s">
        <v>35</v>
      </c>
      <c r="B16" s="42"/>
      <c r="C16" s="16">
        <v>0</v>
      </c>
      <c r="D16" s="48"/>
      <c r="E16" s="48"/>
      <c r="F16" s="61"/>
      <c r="G16" s="36"/>
      <c r="H16" s="36"/>
      <c r="I16" s="18"/>
      <c r="J16" s="18"/>
      <c r="K16" s="18"/>
      <c r="L16" s="18"/>
      <c r="M16" s="18"/>
      <c r="N16" s="18"/>
      <c r="O16" s="17">
        <f t="shared" si="0"/>
        <v>0</v>
      </c>
    </row>
    <row r="17" spans="1:15" x14ac:dyDescent="0.25">
      <c r="A17" s="3" t="s">
        <v>5</v>
      </c>
      <c r="B17" s="42">
        <v>5940231</v>
      </c>
      <c r="C17" s="16">
        <v>0</v>
      </c>
      <c r="D17" s="48"/>
      <c r="E17" s="48"/>
      <c r="F17" s="61"/>
      <c r="G17" s="36"/>
      <c r="H17" s="36"/>
      <c r="I17" s="18"/>
      <c r="J17" s="18"/>
      <c r="K17" s="18"/>
      <c r="L17" s="18"/>
      <c r="M17" s="18"/>
      <c r="N17" s="18"/>
      <c r="O17" s="17">
        <f t="shared" si="0"/>
        <v>0</v>
      </c>
    </row>
    <row r="18" spans="1:15" x14ac:dyDescent="0.25">
      <c r="A18" s="3" t="s">
        <v>6</v>
      </c>
      <c r="B18" s="42">
        <v>4565659.5999999996</v>
      </c>
      <c r="C18" s="16">
        <v>0</v>
      </c>
      <c r="D18" s="35">
        <v>329134.69</v>
      </c>
      <c r="E18" s="35">
        <v>337036.69</v>
      </c>
      <c r="F18" s="62">
        <v>348252.61</v>
      </c>
      <c r="G18" s="36">
        <v>344681.69</v>
      </c>
      <c r="H18" s="36"/>
      <c r="I18" s="18"/>
      <c r="J18" s="18"/>
      <c r="K18" s="18"/>
      <c r="L18" s="18"/>
      <c r="M18" s="18"/>
      <c r="N18" s="18"/>
      <c r="O18" s="17">
        <f t="shared" si="0"/>
        <v>1359105.68</v>
      </c>
    </row>
    <row r="19" spans="1:15" x14ac:dyDescent="0.25">
      <c r="A19" s="2" t="s">
        <v>7</v>
      </c>
      <c r="B19" s="43">
        <v>11479226</v>
      </c>
      <c r="C19" s="16">
        <v>0</v>
      </c>
      <c r="D19" s="47">
        <f>D20+D23</f>
        <v>407677.33999999997</v>
      </c>
      <c r="E19" s="47">
        <f>E20+E22+E26+E27</f>
        <v>550545.37</v>
      </c>
      <c r="F19" s="63">
        <f>F20+F22</f>
        <v>190543.99</v>
      </c>
      <c r="G19" s="55">
        <f>G20+G22+G24+G27</f>
        <v>427978.28</v>
      </c>
      <c r="H19" s="36"/>
      <c r="I19" s="18"/>
      <c r="J19" s="18"/>
      <c r="K19" s="18"/>
      <c r="L19" s="18"/>
      <c r="M19" s="18"/>
      <c r="N19" s="18"/>
      <c r="O19" s="23">
        <f>SUM(D19:N19)</f>
        <v>1576744.98</v>
      </c>
    </row>
    <row r="20" spans="1:15" x14ac:dyDescent="0.25">
      <c r="A20" s="3" t="s">
        <v>8</v>
      </c>
      <c r="B20" s="42">
        <v>1631284</v>
      </c>
      <c r="C20" s="16">
        <v>0</v>
      </c>
      <c r="D20" s="35">
        <v>134647.42000000001</v>
      </c>
      <c r="E20" s="35">
        <v>130430.44</v>
      </c>
      <c r="F20" s="60">
        <v>124866.49</v>
      </c>
      <c r="G20" s="36">
        <v>131679.29</v>
      </c>
      <c r="H20" s="55"/>
      <c r="I20" s="18"/>
      <c r="J20" s="18"/>
      <c r="K20" s="18"/>
      <c r="L20" s="18"/>
      <c r="M20" s="18"/>
      <c r="N20" s="18"/>
      <c r="O20" s="17">
        <f t="shared" si="0"/>
        <v>521623.64</v>
      </c>
    </row>
    <row r="21" spans="1:15" x14ac:dyDescent="0.25">
      <c r="A21" s="3" t="s">
        <v>9</v>
      </c>
      <c r="B21" s="42">
        <v>50000</v>
      </c>
      <c r="C21" s="16">
        <v>0</v>
      </c>
      <c r="D21" s="48"/>
      <c r="E21" s="48"/>
      <c r="F21" s="60"/>
      <c r="G21" s="36"/>
      <c r="H21" s="18"/>
      <c r="I21" s="18"/>
      <c r="J21" s="18"/>
      <c r="K21" s="18"/>
      <c r="L21" s="18"/>
      <c r="M21" s="18"/>
      <c r="N21" s="18"/>
      <c r="O21" s="17">
        <f t="shared" si="0"/>
        <v>0</v>
      </c>
    </row>
    <row r="22" spans="1:15" x14ac:dyDescent="0.25">
      <c r="A22" s="3" t="s">
        <v>10</v>
      </c>
      <c r="B22" s="42">
        <v>3800000</v>
      </c>
      <c r="C22" s="16">
        <v>0</v>
      </c>
      <c r="D22" s="35"/>
      <c r="E22" s="35">
        <v>360640.5</v>
      </c>
      <c r="F22" s="60">
        <v>65677.5</v>
      </c>
      <c r="G22" s="65">
        <v>266810.5</v>
      </c>
      <c r="H22" s="36"/>
      <c r="I22" s="18"/>
      <c r="J22" s="18"/>
      <c r="K22" s="18"/>
      <c r="L22" s="18"/>
      <c r="M22" s="18"/>
      <c r="N22" s="18"/>
      <c r="O22" s="17">
        <f t="shared" si="0"/>
        <v>693128.5</v>
      </c>
    </row>
    <row r="23" spans="1:15" ht="18" customHeight="1" x14ac:dyDescent="0.25">
      <c r="A23" s="3" t="s">
        <v>11</v>
      </c>
      <c r="B23" s="42">
        <v>815000</v>
      </c>
      <c r="C23" s="16">
        <v>0</v>
      </c>
      <c r="D23" s="35">
        <v>273029.92</v>
      </c>
      <c r="E23" s="48"/>
      <c r="F23" s="61"/>
      <c r="G23" s="36"/>
      <c r="H23" s="36"/>
      <c r="I23" s="18"/>
      <c r="J23" s="18"/>
      <c r="K23" s="18"/>
      <c r="L23" s="18"/>
      <c r="M23" s="18"/>
      <c r="N23" s="18"/>
      <c r="O23" s="17">
        <f t="shared" si="0"/>
        <v>273029.92</v>
      </c>
    </row>
    <row r="24" spans="1:15" x14ac:dyDescent="0.25">
      <c r="A24" s="3" t="s">
        <v>12</v>
      </c>
      <c r="B24" s="42">
        <v>100000</v>
      </c>
      <c r="C24" s="16">
        <v>0</v>
      </c>
      <c r="D24" s="48"/>
      <c r="E24" s="48"/>
      <c r="F24" s="61"/>
      <c r="G24" s="36">
        <v>24988.49</v>
      </c>
      <c r="H24" s="36"/>
      <c r="I24" s="18"/>
      <c r="J24" s="18"/>
      <c r="K24" s="18"/>
      <c r="L24" s="18"/>
      <c r="M24" s="18"/>
      <c r="N24" s="18"/>
      <c r="O24" s="17">
        <f t="shared" si="0"/>
        <v>24988.49</v>
      </c>
    </row>
    <row r="25" spans="1:15" x14ac:dyDescent="0.25">
      <c r="A25" s="3" t="s">
        <v>13</v>
      </c>
      <c r="B25" s="42">
        <v>150000</v>
      </c>
      <c r="C25" s="16">
        <v>0</v>
      </c>
      <c r="D25" s="48"/>
      <c r="E25" s="48"/>
      <c r="F25" s="61"/>
      <c r="G25" s="18"/>
      <c r="H25" s="18"/>
      <c r="I25" s="18"/>
      <c r="J25" s="18"/>
      <c r="K25" s="18"/>
      <c r="L25" s="18"/>
      <c r="M25" s="18"/>
      <c r="N25" s="18"/>
      <c r="O25" s="17">
        <f t="shared" si="0"/>
        <v>0</v>
      </c>
    </row>
    <row r="26" spans="1:15" ht="30" x14ac:dyDescent="0.25">
      <c r="A26" s="3" t="s">
        <v>14</v>
      </c>
      <c r="B26" s="42">
        <v>230000</v>
      </c>
      <c r="C26" s="16">
        <v>0</v>
      </c>
      <c r="D26" s="48"/>
      <c r="E26" s="35">
        <v>45034.43</v>
      </c>
      <c r="F26" s="61"/>
      <c r="G26" s="18"/>
      <c r="H26" s="18"/>
      <c r="I26" s="18"/>
      <c r="J26" s="18"/>
      <c r="K26" s="18"/>
      <c r="L26" s="18"/>
      <c r="M26" s="18"/>
      <c r="N26" s="18"/>
      <c r="O26" s="17">
        <f t="shared" si="0"/>
        <v>45034.43</v>
      </c>
    </row>
    <row r="27" spans="1:15" ht="30" x14ac:dyDescent="0.25">
      <c r="A27" s="3" t="s">
        <v>15</v>
      </c>
      <c r="B27" s="42">
        <v>4452942</v>
      </c>
      <c r="C27" s="16">
        <v>0</v>
      </c>
      <c r="D27" s="48"/>
      <c r="E27" s="35">
        <v>14440</v>
      </c>
      <c r="F27" s="61"/>
      <c r="G27" s="36">
        <v>4500</v>
      </c>
      <c r="H27" s="18"/>
      <c r="I27" s="18"/>
      <c r="J27" s="18"/>
      <c r="K27" s="18"/>
      <c r="L27" s="18"/>
      <c r="M27" s="18"/>
      <c r="N27" s="18"/>
      <c r="O27" s="17">
        <f t="shared" si="0"/>
        <v>18940</v>
      </c>
    </row>
    <row r="28" spans="1:15" x14ac:dyDescent="0.25">
      <c r="A28" s="3" t="s">
        <v>36</v>
      </c>
      <c r="B28" s="42">
        <v>250000</v>
      </c>
      <c r="C28" s="16">
        <v>0</v>
      </c>
      <c r="D28" s="48"/>
      <c r="E28" s="48"/>
      <c r="F28" s="61"/>
      <c r="G28" s="18"/>
      <c r="H28" s="18"/>
      <c r="I28" s="18"/>
      <c r="J28" s="18"/>
      <c r="K28" s="18"/>
      <c r="L28" s="18"/>
      <c r="M28" s="18"/>
      <c r="N28" s="18"/>
      <c r="O28" s="17">
        <f t="shared" si="0"/>
        <v>0</v>
      </c>
    </row>
    <row r="29" spans="1:15" x14ac:dyDescent="0.25">
      <c r="A29" s="2" t="s">
        <v>16</v>
      </c>
      <c r="B29" s="43">
        <v>4471998</v>
      </c>
      <c r="C29" s="16">
        <v>0</v>
      </c>
      <c r="D29" s="48"/>
      <c r="E29" s="47">
        <f>E30+E36+E38</f>
        <v>27664.880000000001</v>
      </c>
      <c r="F29" s="63">
        <f>F30+F32+F36+F38</f>
        <v>803904.64999999991</v>
      </c>
      <c r="G29" s="55">
        <f>G30+G31+G35+G36+G38</f>
        <v>138141.85</v>
      </c>
      <c r="H29" s="18"/>
      <c r="I29" s="18"/>
      <c r="J29" s="18"/>
      <c r="K29" s="18"/>
      <c r="L29" s="18"/>
      <c r="M29" s="18"/>
      <c r="N29" s="18"/>
      <c r="O29" s="23">
        <f t="shared" si="0"/>
        <v>969711.37999999989</v>
      </c>
    </row>
    <row r="30" spans="1:15" x14ac:dyDescent="0.25">
      <c r="A30" s="3" t="s">
        <v>17</v>
      </c>
      <c r="B30" s="42">
        <v>100000</v>
      </c>
      <c r="C30" s="16">
        <v>0</v>
      </c>
      <c r="D30" s="48"/>
      <c r="E30" s="35">
        <v>3600</v>
      </c>
      <c r="F30" s="60">
        <v>4277.5</v>
      </c>
      <c r="G30" s="36">
        <v>9770.4</v>
      </c>
      <c r="H30" s="18"/>
      <c r="I30" s="18"/>
      <c r="J30" s="18"/>
      <c r="K30" s="18"/>
      <c r="L30" s="18"/>
      <c r="M30" s="18"/>
      <c r="N30" s="18"/>
      <c r="O30" s="17">
        <f t="shared" si="0"/>
        <v>17647.900000000001</v>
      </c>
    </row>
    <row r="31" spans="1:15" x14ac:dyDescent="0.25">
      <c r="A31" s="3" t="s">
        <v>102</v>
      </c>
      <c r="B31" s="42">
        <v>150000</v>
      </c>
      <c r="C31" s="16">
        <v>0</v>
      </c>
      <c r="D31" s="48"/>
      <c r="E31" s="48"/>
      <c r="F31" s="61"/>
      <c r="G31" s="36">
        <v>1132.8</v>
      </c>
      <c r="H31" s="18"/>
      <c r="I31" s="18"/>
      <c r="J31" s="18"/>
      <c r="K31" s="18"/>
      <c r="L31" s="18"/>
      <c r="M31" s="18"/>
      <c r="N31" s="18"/>
      <c r="O31" s="17">
        <f t="shared" si="0"/>
        <v>1132.8</v>
      </c>
    </row>
    <row r="32" spans="1:15" x14ac:dyDescent="0.25">
      <c r="A32" s="3" t="s">
        <v>18</v>
      </c>
      <c r="B32" s="42"/>
      <c r="C32" s="16">
        <v>0</v>
      </c>
      <c r="D32" s="48"/>
      <c r="E32" s="48"/>
      <c r="F32" s="60">
        <v>1109.2</v>
      </c>
      <c r="G32" s="36"/>
      <c r="H32" s="18"/>
      <c r="I32" s="18"/>
      <c r="J32" s="18"/>
      <c r="K32" s="18"/>
      <c r="L32" s="18"/>
      <c r="M32" s="18"/>
      <c r="N32" s="18"/>
      <c r="O32" s="17">
        <f t="shared" si="0"/>
        <v>1109.2</v>
      </c>
    </row>
    <row r="33" spans="1:15" x14ac:dyDescent="0.25">
      <c r="A33" s="3" t="s">
        <v>19</v>
      </c>
      <c r="B33" s="42">
        <v>0</v>
      </c>
      <c r="C33" s="16">
        <v>0</v>
      </c>
      <c r="D33" s="48"/>
      <c r="E33" s="48"/>
      <c r="F33" s="61"/>
      <c r="G33" s="18"/>
      <c r="H33" s="18"/>
      <c r="I33" s="18"/>
      <c r="J33" s="18"/>
      <c r="K33" s="18"/>
      <c r="L33" s="18"/>
      <c r="M33" s="18"/>
      <c r="N33" s="18"/>
      <c r="O33" s="17">
        <f t="shared" si="0"/>
        <v>0</v>
      </c>
    </row>
    <row r="34" spans="1:15" x14ac:dyDescent="0.25">
      <c r="A34" s="3" t="s">
        <v>20</v>
      </c>
      <c r="B34" s="42">
        <v>780000</v>
      </c>
      <c r="C34" s="16">
        <v>0</v>
      </c>
      <c r="D34" s="48"/>
      <c r="E34" s="48"/>
      <c r="F34" s="61"/>
      <c r="G34" s="18"/>
      <c r="H34" s="18"/>
      <c r="I34" s="18"/>
      <c r="J34" s="18"/>
      <c r="K34" s="18"/>
      <c r="L34" s="18"/>
      <c r="M34" s="18"/>
      <c r="N34" s="18"/>
      <c r="O34" s="17">
        <f t="shared" si="0"/>
        <v>0</v>
      </c>
    </row>
    <row r="35" spans="1:15" ht="30" x14ac:dyDescent="0.25">
      <c r="A35" s="3" t="s">
        <v>21</v>
      </c>
      <c r="B35" s="42">
        <v>70000</v>
      </c>
      <c r="C35" s="16">
        <v>0</v>
      </c>
      <c r="D35" s="48"/>
      <c r="E35" s="48"/>
      <c r="F35" s="61"/>
      <c r="G35" s="36">
        <v>19100.66</v>
      </c>
      <c r="H35" s="18"/>
      <c r="I35" s="18"/>
      <c r="J35" s="18"/>
      <c r="K35" s="18"/>
      <c r="L35" s="18"/>
      <c r="M35" s="18"/>
      <c r="N35" s="18"/>
      <c r="O35" s="17">
        <f t="shared" si="0"/>
        <v>19100.66</v>
      </c>
    </row>
    <row r="36" spans="1:15" ht="30" x14ac:dyDescent="0.25">
      <c r="A36" s="3" t="s">
        <v>22</v>
      </c>
      <c r="B36" s="42">
        <v>3112000</v>
      </c>
      <c r="C36" s="16">
        <v>0</v>
      </c>
      <c r="D36" s="48"/>
      <c r="E36" s="35">
        <v>8134.88</v>
      </c>
      <c r="F36" s="60">
        <v>750531</v>
      </c>
      <c r="G36" s="36">
        <v>2448.5</v>
      </c>
      <c r="H36" s="18"/>
      <c r="I36" s="18"/>
      <c r="J36" s="18"/>
      <c r="K36" s="18"/>
      <c r="L36" s="18"/>
      <c r="M36" s="18"/>
      <c r="N36" s="18"/>
      <c r="O36" s="17">
        <f t="shared" si="0"/>
        <v>761114.38</v>
      </c>
    </row>
    <row r="37" spans="1:15" ht="30" x14ac:dyDescent="0.25">
      <c r="A37" s="3" t="s">
        <v>37</v>
      </c>
      <c r="B37" s="42"/>
      <c r="C37" s="16">
        <v>0</v>
      </c>
      <c r="D37" s="48"/>
      <c r="E37" s="48"/>
      <c r="F37" s="61"/>
      <c r="G37" s="18"/>
      <c r="H37" s="18"/>
      <c r="I37" s="18"/>
      <c r="J37" s="18"/>
      <c r="K37" s="18"/>
      <c r="L37" s="18"/>
      <c r="M37" s="18"/>
      <c r="N37" s="18"/>
      <c r="O37" s="17">
        <f t="shared" si="0"/>
        <v>0</v>
      </c>
    </row>
    <row r="38" spans="1:15" x14ac:dyDescent="0.25">
      <c r="A38" s="3" t="s">
        <v>23</v>
      </c>
      <c r="B38" s="42">
        <v>259998</v>
      </c>
      <c r="C38" s="16">
        <v>0</v>
      </c>
      <c r="D38" s="48"/>
      <c r="E38" s="35">
        <v>15930</v>
      </c>
      <c r="F38" s="60">
        <v>47986.95</v>
      </c>
      <c r="G38" s="36">
        <v>105689.49</v>
      </c>
      <c r="H38" s="18"/>
      <c r="I38" s="18"/>
      <c r="J38" s="18"/>
      <c r="K38" s="18"/>
      <c r="L38" s="18"/>
      <c r="M38" s="18"/>
      <c r="N38" s="18"/>
      <c r="O38" s="17">
        <f t="shared" si="0"/>
        <v>169606.44</v>
      </c>
    </row>
    <row r="39" spans="1:15" x14ac:dyDescent="0.25">
      <c r="A39" s="2" t="s">
        <v>24</v>
      </c>
      <c r="B39" s="42"/>
      <c r="C39" s="16">
        <v>0</v>
      </c>
      <c r="D39" s="48"/>
      <c r="E39" s="48"/>
      <c r="F39" s="61"/>
      <c r="G39" s="18"/>
      <c r="H39" s="18"/>
      <c r="I39" s="18"/>
      <c r="J39" s="18"/>
      <c r="K39" s="18"/>
      <c r="L39" s="18"/>
      <c r="M39" s="18"/>
      <c r="N39" s="18"/>
      <c r="O39" s="17">
        <f t="shared" si="0"/>
        <v>0</v>
      </c>
    </row>
    <row r="40" spans="1:15" ht="30" x14ac:dyDescent="0.25">
      <c r="A40" s="3" t="s">
        <v>25</v>
      </c>
      <c r="B40" s="42"/>
      <c r="C40" s="16">
        <v>0</v>
      </c>
      <c r="D40" s="48"/>
      <c r="E40" s="48"/>
      <c r="F40" s="61"/>
      <c r="G40" s="18"/>
      <c r="H40" s="18"/>
      <c r="I40" s="18"/>
      <c r="J40" s="18"/>
      <c r="K40" s="18"/>
      <c r="L40" s="18"/>
      <c r="M40" s="18"/>
      <c r="N40" s="18"/>
      <c r="O40" s="17">
        <f t="shared" si="0"/>
        <v>0</v>
      </c>
    </row>
    <row r="41" spans="1:15" ht="30" x14ac:dyDescent="0.25">
      <c r="A41" s="3" t="s">
        <v>38</v>
      </c>
      <c r="B41" s="42"/>
      <c r="C41" s="16">
        <v>0</v>
      </c>
      <c r="D41" s="48"/>
      <c r="E41" s="48"/>
      <c r="F41" s="61"/>
      <c r="G41" s="18"/>
      <c r="H41" s="18"/>
      <c r="I41" s="18"/>
      <c r="J41" s="18"/>
      <c r="K41" s="18"/>
      <c r="L41" s="18"/>
      <c r="M41" s="18"/>
      <c r="N41" s="18"/>
      <c r="O41" s="17">
        <f t="shared" si="0"/>
        <v>0</v>
      </c>
    </row>
    <row r="42" spans="1:15" ht="30" x14ac:dyDescent="0.25">
      <c r="A42" s="3" t="s">
        <v>39</v>
      </c>
      <c r="B42" s="42"/>
      <c r="C42" s="16">
        <v>0</v>
      </c>
      <c r="D42" s="48"/>
      <c r="E42" s="48"/>
      <c r="F42" s="61"/>
      <c r="G42" s="18"/>
      <c r="H42" s="18"/>
      <c r="I42" s="18"/>
      <c r="J42" s="18"/>
      <c r="K42" s="18"/>
      <c r="L42" s="18"/>
      <c r="M42" s="18"/>
      <c r="N42" s="18"/>
      <c r="O42" s="17">
        <f t="shared" si="0"/>
        <v>0</v>
      </c>
    </row>
    <row r="43" spans="1:15" ht="30" x14ac:dyDescent="0.25">
      <c r="A43" s="3" t="s">
        <v>40</v>
      </c>
      <c r="B43" s="42"/>
      <c r="C43" s="16">
        <v>0</v>
      </c>
      <c r="D43" s="48"/>
      <c r="E43" s="48"/>
      <c r="F43" s="61"/>
      <c r="G43" s="18"/>
      <c r="H43" s="18"/>
      <c r="I43" s="18"/>
      <c r="J43" s="18"/>
      <c r="K43" s="18"/>
      <c r="L43" s="18"/>
      <c r="M43" s="18"/>
      <c r="N43" s="18"/>
      <c r="O43" s="17">
        <f t="shared" si="0"/>
        <v>0</v>
      </c>
    </row>
    <row r="44" spans="1:15" ht="30" x14ac:dyDescent="0.25">
      <c r="A44" s="3" t="s">
        <v>41</v>
      </c>
      <c r="B44" s="42"/>
      <c r="C44" s="16">
        <v>0</v>
      </c>
      <c r="D44" s="48"/>
      <c r="E44" s="48"/>
      <c r="F44" s="61"/>
      <c r="G44" s="18"/>
      <c r="H44" s="18"/>
      <c r="I44" s="18"/>
      <c r="J44" s="18"/>
      <c r="K44" s="18"/>
      <c r="L44" s="18"/>
      <c r="M44" s="18"/>
      <c r="N44" s="18"/>
      <c r="O44" s="17">
        <f t="shared" si="0"/>
        <v>0</v>
      </c>
    </row>
    <row r="45" spans="1:15" ht="30" x14ac:dyDescent="0.25">
      <c r="A45" s="3" t="s">
        <v>26</v>
      </c>
      <c r="B45" s="42"/>
      <c r="C45" s="16">
        <v>0</v>
      </c>
      <c r="D45" s="48"/>
      <c r="E45" s="48"/>
      <c r="F45" s="61"/>
      <c r="G45" s="18"/>
      <c r="H45" s="18"/>
      <c r="I45" s="18"/>
      <c r="J45" s="18"/>
      <c r="K45" s="18"/>
      <c r="L45" s="18"/>
      <c r="M45" s="18"/>
      <c r="N45" s="18"/>
      <c r="O45" s="17">
        <f t="shared" si="0"/>
        <v>0</v>
      </c>
    </row>
    <row r="46" spans="1:15" ht="30" x14ac:dyDescent="0.25">
      <c r="A46" s="3" t="s">
        <v>42</v>
      </c>
      <c r="B46" s="42"/>
      <c r="C46" s="16">
        <v>0</v>
      </c>
      <c r="D46" s="48"/>
      <c r="E46" s="48"/>
      <c r="F46" s="61"/>
      <c r="G46" s="18"/>
      <c r="H46" s="18"/>
      <c r="I46" s="18"/>
      <c r="J46" s="18"/>
      <c r="K46" s="18"/>
      <c r="L46" s="18"/>
      <c r="M46" s="18"/>
      <c r="N46" s="18"/>
      <c r="O46" s="17">
        <f t="shared" si="0"/>
        <v>0</v>
      </c>
    </row>
    <row r="47" spans="1:15" x14ac:dyDescent="0.25">
      <c r="A47" s="2" t="s">
        <v>43</v>
      </c>
      <c r="B47" s="42"/>
      <c r="C47" s="16">
        <v>0</v>
      </c>
      <c r="D47" s="48"/>
      <c r="E47" s="48"/>
      <c r="F47" s="61"/>
      <c r="G47" s="18"/>
      <c r="H47" s="18"/>
      <c r="I47" s="18"/>
      <c r="J47" s="18"/>
      <c r="K47" s="18"/>
      <c r="L47" s="18"/>
      <c r="M47" s="18"/>
      <c r="N47" s="18"/>
      <c r="O47" s="17">
        <f t="shared" si="0"/>
        <v>0</v>
      </c>
    </row>
    <row r="48" spans="1:15" ht="30" x14ac:dyDescent="0.25">
      <c r="A48" s="3" t="s">
        <v>44</v>
      </c>
      <c r="B48" s="42"/>
      <c r="C48" s="16">
        <v>0</v>
      </c>
      <c r="D48" s="48"/>
      <c r="E48" s="48"/>
      <c r="F48" s="61"/>
      <c r="G48" s="18"/>
      <c r="H48" s="18"/>
      <c r="I48" s="18"/>
      <c r="J48" s="18"/>
      <c r="K48" s="18"/>
      <c r="L48" s="18"/>
      <c r="M48" s="18"/>
      <c r="N48" s="18"/>
      <c r="O48" s="17">
        <f t="shared" si="0"/>
        <v>0</v>
      </c>
    </row>
    <row r="49" spans="1:15" ht="30" x14ac:dyDescent="0.25">
      <c r="A49" s="3" t="s">
        <v>45</v>
      </c>
      <c r="B49" s="42"/>
      <c r="C49" s="16">
        <v>0</v>
      </c>
      <c r="D49" s="48"/>
      <c r="E49" s="48"/>
      <c r="F49" s="61"/>
      <c r="G49" s="18"/>
      <c r="H49" s="18"/>
      <c r="I49" s="18"/>
      <c r="J49" s="18"/>
      <c r="K49" s="18"/>
      <c r="L49" s="18"/>
      <c r="M49" s="18"/>
      <c r="N49" s="18"/>
      <c r="O49" s="17">
        <f t="shared" si="0"/>
        <v>0</v>
      </c>
    </row>
    <row r="50" spans="1:15" ht="30" x14ac:dyDescent="0.25">
      <c r="A50" s="3" t="s">
        <v>46</v>
      </c>
      <c r="B50" s="42"/>
      <c r="C50" s="16">
        <v>0</v>
      </c>
      <c r="D50" s="48"/>
      <c r="E50" s="48"/>
      <c r="F50" s="61"/>
      <c r="G50" s="18"/>
      <c r="H50" s="18"/>
      <c r="I50" s="18"/>
      <c r="J50" s="18"/>
      <c r="K50" s="18"/>
      <c r="L50" s="18"/>
      <c r="M50" s="18"/>
      <c r="N50" s="18"/>
      <c r="O50" s="17">
        <f t="shared" si="0"/>
        <v>0</v>
      </c>
    </row>
    <row r="51" spans="1:15" ht="30" x14ac:dyDescent="0.25">
      <c r="A51" s="3" t="s">
        <v>47</v>
      </c>
      <c r="B51" s="42"/>
      <c r="C51" s="16">
        <v>0</v>
      </c>
      <c r="D51" s="48"/>
      <c r="E51" s="48"/>
      <c r="F51" s="61"/>
      <c r="G51" s="18"/>
      <c r="H51" s="18"/>
      <c r="I51" s="18"/>
      <c r="J51" s="18"/>
      <c r="K51" s="18"/>
      <c r="L51" s="18"/>
      <c r="M51" s="18"/>
      <c r="N51" s="18"/>
      <c r="O51" s="17">
        <f t="shared" si="0"/>
        <v>0</v>
      </c>
    </row>
    <row r="52" spans="1:15" ht="30" x14ac:dyDescent="0.25">
      <c r="A52" s="3" t="s">
        <v>48</v>
      </c>
      <c r="B52" s="42"/>
      <c r="C52" s="16">
        <v>0</v>
      </c>
      <c r="D52" s="48"/>
      <c r="E52" s="48"/>
      <c r="F52" s="18"/>
      <c r="G52" s="18"/>
      <c r="H52" s="18"/>
      <c r="I52" s="18"/>
      <c r="J52" s="18"/>
      <c r="K52" s="18"/>
      <c r="L52" s="18"/>
      <c r="M52" s="18"/>
      <c r="N52" s="18"/>
      <c r="O52" s="17">
        <f t="shared" si="0"/>
        <v>0</v>
      </c>
    </row>
    <row r="53" spans="1:15" ht="30" x14ac:dyDescent="0.25">
      <c r="A53" s="3" t="s">
        <v>49</v>
      </c>
      <c r="B53" s="42"/>
      <c r="C53" s="16">
        <v>0</v>
      </c>
      <c r="D53" s="48"/>
      <c r="E53" s="48"/>
      <c r="F53" s="18"/>
      <c r="G53" s="18"/>
      <c r="H53" s="18"/>
      <c r="I53" s="18"/>
      <c r="J53" s="18"/>
      <c r="K53" s="18"/>
      <c r="L53" s="18"/>
      <c r="M53" s="18"/>
      <c r="N53" s="18"/>
      <c r="O53" s="17">
        <f t="shared" si="0"/>
        <v>0</v>
      </c>
    </row>
    <row r="54" spans="1:15" ht="30" x14ac:dyDescent="0.25">
      <c r="A54" s="3" t="s">
        <v>50</v>
      </c>
      <c r="B54" s="42"/>
      <c r="C54" s="16">
        <v>0</v>
      </c>
      <c r="D54" s="48"/>
      <c r="E54" s="48"/>
      <c r="F54" s="18"/>
      <c r="G54" s="18"/>
      <c r="H54" s="18"/>
      <c r="I54" s="18"/>
      <c r="J54" s="18"/>
      <c r="K54" s="18"/>
      <c r="L54" s="18"/>
      <c r="M54" s="18"/>
      <c r="N54" s="18"/>
      <c r="O54" s="17">
        <f t="shared" si="0"/>
        <v>0</v>
      </c>
    </row>
    <row r="55" spans="1:15" x14ac:dyDescent="0.25">
      <c r="A55" s="2" t="s">
        <v>27</v>
      </c>
      <c r="B55" s="43">
        <v>2766385.4</v>
      </c>
      <c r="C55" s="16">
        <v>0</v>
      </c>
      <c r="D55" s="48"/>
      <c r="E55" s="48"/>
      <c r="F55" s="55">
        <f>F56+F60</f>
        <v>341161.23000000004</v>
      </c>
      <c r="G55" s="55">
        <f>G56</f>
        <v>575586.01</v>
      </c>
      <c r="H55" s="18"/>
      <c r="I55" s="18"/>
      <c r="J55" s="18"/>
      <c r="K55" s="18"/>
      <c r="L55" s="18"/>
      <c r="M55" s="18"/>
      <c r="N55" s="18"/>
      <c r="O55" s="23">
        <f t="shared" si="0"/>
        <v>916747.24</v>
      </c>
    </row>
    <row r="56" spans="1:15" x14ac:dyDescent="0.25">
      <c r="A56" s="3" t="s">
        <v>28</v>
      </c>
      <c r="B56" s="42">
        <v>400000</v>
      </c>
      <c r="C56" s="16">
        <v>0</v>
      </c>
      <c r="D56" s="48"/>
      <c r="E56" s="48"/>
      <c r="F56" s="36">
        <v>274161.21000000002</v>
      </c>
      <c r="G56" s="36">
        <v>575586.01</v>
      </c>
      <c r="H56" s="36"/>
      <c r="I56" s="18"/>
      <c r="J56" s="18"/>
      <c r="K56" s="18"/>
      <c r="L56" s="18"/>
      <c r="M56" s="18"/>
      <c r="N56" s="18"/>
      <c r="O56" s="17">
        <f t="shared" si="0"/>
        <v>849747.22</v>
      </c>
    </row>
    <row r="57" spans="1:15" ht="30" x14ac:dyDescent="0.25">
      <c r="A57" s="3" t="s">
        <v>29</v>
      </c>
      <c r="B57" s="42"/>
      <c r="C57" s="16">
        <v>0</v>
      </c>
      <c r="D57" s="48"/>
      <c r="E57" s="48"/>
      <c r="F57" s="18"/>
      <c r="G57" s="36"/>
      <c r="H57" s="36"/>
      <c r="I57" s="18"/>
      <c r="J57" s="18"/>
      <c r="K57" s="18"/>
      <c r="L57" s="18"/>
      <c r="M57" s="18"/>
      <c r="N57" s="18"/>
      <c r="O57" s="17">
        <f t="shared" si="0"/>
        <v>0</v>
      </c>
    </row>
    <row r="58" spans="1:15" ht="30" x14ac:dyDescent="0.25">
      <c r="A58" s="3" t="s">
        <v>30</v>
      </c>
      <c r="B58" s="42"/>
      <c r="C58" s="16">
        <v>0</v>
      </c>
      <c r="D58" s="48"/>
      <c r="E58" s="48"/>
      <c r="F58" s="18"/>
      <c r="G58" s="18"/>
      <c r="H58" s="36"/>
      <c r="I58" s="18"/>
      <c r="J58" s="18"/>
      <c r="K58" s="18"/>
      <c r="L58" s="18"/>
      <c r="M58" s="18"/>
      <c r="N58" s="18"/>
      <c r="O58" s="17">
        <f t="shared" si="0"/>
        <v>0</v>
      </c>
    </row>
    <row r="59" spans="1:15" ht="30" x14ac:dyDescent="0.25">
      <c r="A59" s="3" t="s">
        <v>31</v>
      </c>
      <c r="B59" s="42"/>
      <c r="C59" s="16">
        <v>0</v>
      </c>
      <c r="D59" s="48"/>
      <c r="E59" s="48"/>
      <c r="F59" s="18"/>
      <c r="G59" s="18"/>
      <c r="H59" s="18"/>
      <c r="I59" s="18"/>
      <c r="J59" s="18"/>
      <c r="K59" s="18"/>
      <c r="L59" s="18"/>
      <c r="M59" s="18"/>
      <c r="N59" s="18"/>
      <c r="O59" s="17">
        <f t="shared" si="0"/>
        <v>0</v>
      </c>
    </row>
    <row r="60" spans="1:15" ht="30" x14ac:dyDescent="0.25">
      <c r="A60" s="3" t="s">
        <v>32</v>
      </c>
      <c r="B60" s="42">
        <v>2366385.4</v>
      </c>
      <c r="C60" s="16">
        <v>0</v>
      </c>
      <c r="D60" s="48"/>
      <c r="E60" s="48"/>
      <c r="F60" s="36">
        <v>67000.02</v>
      </c>
      <c r="G60" s="36"/>
      <c r="H60" s="18"/>
      <c r="I60" s="18"/>
      <c r="J60" s="18"/>
      <c r="K60" s="18"/>
      <c r="L60" s="18"/>
      <c r="M60" s="18"/>
      <c r="N60" s="18"/>
      <c r="O60" s="17">
        <f t="shared" si="0"/>
        <v>67000.02</v>
      </c>
    </row>
    <row r="61" spans="1:15" x14ac:dyDescent="0.25">
      <c r="A61" s="3" t="s">
        <v>51</v>
      </c>
      <c r="B61" s="42"/>
      <c r="C61" s="16">
        <v>0</v>
      </c>
      <c r="D61" s="48"/>
      <c r="E61" s="48"/>
      <c r="F61" s="18"/>
      <c r="G61" s="18"/>
      <c r="H61" s="18"/>
      <c r="I61" s="18"/>
      <c r="J61" s="18"/>
      <c r="K61" s="18"/>
      <c r="L61" s="18"/>
      <c r="M61" s="18"/>
      <c r="N61" s="18"/>
      <c r="O61" s="17">
        <f t="shared" si="0"/>
        <v>0</v>
      </c>
    </row>
    <row r="62" spans="1:15" x14ac:dyDescent="0.25">
      <c r="A62" s="3" t="s">
        <v>52</v>
      </c>
      <c r="B62" s="42"/>
      <c r="C62" s="16">
        <v>0</v>
      </c>
      <c r="D62" s="48"/>
      <c r="E62" s="48"/>
      <c r="F62" s="18"/>
      <c r="G62" s="18"/>
      <c r="H62" s="18"/>
      <c r="I62" s="18"/>
      <c r="J62" s="18"/>
      <c r="K62" s="18"/>
      <c r="L62" s="18"/>
      <c r="M62" s="18"/>
      <c r="N62" s="18"/>
      <c r="O62" s="17">
        <f t="shared" si="0"/>
        <v>0</v>
      </c>
    </row>
    <row r="63" spans="1:15" x14ac:dyDescent="0.25">
      <c r="A63" s="3" t="s">
        <v>33</v>
      </c>
      <c r="B63" s="42"/>
      <c r="C63" s="16">
        <v>0</v>
      </c>
      <c r="D63" s="48"/>
      <c r="E63" s="48"/>
      <c r="F63" s="18"/>
      <c r="G63" s="18"/>
      <c r="H63" s="18"/>
      <c r="I63" s="18"/>
      <c r="J63" s="18"/>
      <c r="K63" s="18"/>
      <c r="L63" s="18"/>
      <c r="M63" s="18"/>
      <c r="N63" s="18"/>
      <c r="O63" s="17">
        <f t="shared" si="0"/>
        <v>0</v>
      </c>
    </row>
    <row r="64" spans="1:15" ht="30" x14ac:dyDescent="0.25">
      <c r="A64" s="3" t="s">
        <v>53</v>
      </c>
      <c r="B64" s="42"/>
      <c r="C64" s="16">
        <v>0</v>
      </c>
      <c r="D64" s="48"/>
      <c r="E64" s="48"/>
      <c r="F64" s="18"/>
      <c r="G64" s="18"/>
      <c r="H64" s="18"/>
      <c r="I64" s="18"/>
      <c r="J64" s="18"/>
      <c r="K64" s="18"/>
      <c r="L64" s="18"/>
      <c r="M64" s="18"/>
      <c r="N64" s="18"/>
      <c r="O64" s="17">
        <f t="shared" si="0"/>
        <v>0</v>
      </c>
    </row>
    <row r="65" spans="1:15" x14ac:dyDescent="0.25">
      <c r="A65" s="2" t="s">
        <v>54</v>
      </c>
      <c r="B65" s="42"/>
      <c r="C65" s="16">
        <v>0</v>
      </c>
      <c r="D65" s="48"/>
      <c r="E65" s="48"/>
      <c r="F65" s="18"/>
      <c r="G65" s="18"/>
      <c r="H65" s="18"/>
      <c r="I65" s="18"/>
      <c r="J65" s="18"/>
      <c r="K65" s="18"/>
      <c r="L65" s="18"/>
      <c r="M65" s="18"/>
      <c r="N65" s="18"/>
      <c r="O65" s="17">
        <f t="shared" si="0"/>
        <v>0</v>
      </c>
    </row>
    <row r="66" spans="1:15" x14ac:dyDescent="0.25">
      <c r="A66" s="3" t="s">
        <v>55</v>
      </c>
      <c r="B66" s="44"/>
      <c r="C66" s="16">
        <v>0</v>
      </c>
      <c r="D66" s="48"/>
      <c r="E66" s="48"/>
      <c r="F66" s="18"/>
      <c r="G66" s="18"/>
      <c r="H66" s="18"/>
      <c r="I66" s="18"/>
      <c r="J66" s="18"/>
      <c r="K66" s="18"/>
      <c r="L66" s="18"/>
      <c r="M66" s="18"/>
      <c r="N66" s="18"/>
      <c r="O66" s="17">
        <f t="shared" si="0"/>
        <v>0</v>
      </c>
    </row>
    <row r="67" spans="1:15" x14ac:dyDescent="0.25">
      <c r="A67" s="3" t="s">
        <v>56</v>
      </c>
      <c r="B67" s="44"/>
      <c r="C67" s="16">
        <v>0</v>
      </c>
      <c r="D67" s="48"/>
      <c r="E67" s="48"/>
      <c r="F67" s="18"/>
      <c r="G67" s="18"/>
      <c r="H67" s="18"/>
      <c r="I67" s="18"/>
      <c r="J67" s="18"/>
      <c r="K67" s="18"/>
      <c r="L67" s="18"/>
      <c r="M67" s="18"/>
      <c r="N67" s="18"/>
      <c r="O67" s="17">
        <f t="shared" si="0"/>
        <v>0</v>
      </c>
    </row>
    <row r="68" spans="1:15" x14ac:dyDescent="0.25">
      <c r="A68" s="3" t="s">
        <v>57</v>
      </c>
      <c r="B68" s="44"/>
      <c r="C68" s="16">
        <v>0</v>
      </c>
      <c r="D68" s="48"/>
      <c r="E68" s="48"/>
      <c r="F68" s="18"/>
      <c r="G68" s="18"/>
      <c r="H68" s="18"/>
      <c r="I68" s="18"/>
      <c r="J68" s="18"/>
      <c r="K68" s="18"/>
      <c r="L68" s="18"/>
      <c r="M68" s="18"/>
      <c r="N68" s="18"/>
      <c r="O68" s="17">
        <f t="shared" si="0"/>
        <v>0</v>
      </c>
    </row>
    <row r="69" spans="1:15" ht="30" x14ac:dyDescent="0.25">
      <c r="A69" s="3" t="s">
        <v>58</v>
      </c>
      <c r="B69" s="44"/>
      <c r="C69" s="16">
        <v>0</v>
      </c>
      <c r="D69" s="48"/>
      <c r="E69" s="48"/>
      <c r="F69" s="18"/>
      <c r="G69" s="18"/>
      <c r="H69" s="18"/>
      <c r="I69" s="18"/>
      <c r="J69" s="18"/>
      <c r="K69" s="18"/>
      <c r="L69" s="18"/>
      <c r="M69" s="18"/>
      <c r="N69" s="18"/>
      <c r="O69" s="17">
        <f t="shared" si="0"/>
        <v>0</v>
      </c>
    </row>
    <row r="70" spans="1:15" ht="30" x14ac:dyDescent="0.25">
      <c r="A70" s="2" t="s">
        <v>59</v>
      </c>
      <c r="B70" s="44"/>
      <c r="C70" s="16">
        <v>0</v>
      </c>
      <c r="D70" s="48"/>
      <c r="E70" s="48"/>
      <c r="F70" s="18"/>
      <c r="G70" s="18"/>
      <c r="H70" s="18"/>
      <c r="I70" s="18"/>
      <c r="J70" s="18"/>
      <c r="K70" s="18"/>
      <c r="L70" s="18"/>
      <c r="M70" s="18"/>
      <c r="N70" s="18"/>
      <c r="O70" s="17">
        <f t="shared" si="0"/>
        <v>0</v>
      </c>
    </row>
    <row r="71" spans="1:15" x14ac:dyDescent="0.25">
      <c r="A71" s="3" t="s">
        <v>60</v>
      </c>
      <c r="B71" s="44"/>
      <c r="C71" s="16">
        <v>0</v>
      </c>
      <c r="D71" s="48"/>
      <c r="E71" s="48"/>
      <c r="F71" s="18"/>
      <c r="G71" s="18"/>
      <c r="H71" s="18"/>
      <c r="I71" s="18"/>
      <c r="J71" s="18"/>
      <c r="K71" s="18"/>
      <c r="L71" s="18"/>
      <c r="M71" s="18"/>
      <c r="N71" s="18"/>
      <c r="O71" s="17">
        <f t="shared" si="0"/>
        <v>0</v>
      </c>
    </row>
    <row r="72" spans="1:15" ht="30" x14ac:dyDescent="0.25">
      <c r="A72" s="3" t="s">
        <v>61</v>
      </c>
      <c r="B72" s="44"/>
      <c r="C72" s="16">
        <v>0</v>
      </c>
      <c r="D72" s="48"/>
      <c r="E72" s="48"/>
      <c r="F72" s="18"/>
      <c r="G72" s="18"/>
      <c r="H72" s="18"/>
      <c r="I72" s="18"/>
      <c r="J72" s="18"/>
      <c r="K72" s="18"/>
      <c r="L72" s="18"/>
      <c r="M72" s="18"/>
      <c r="N72" s="18"/>
      <c r="O72" s="17">
        <f t="shared" si="0"/>
        <v>0</v>
      </c>
    </row>
    <row r="73" spans="1:15" x14ac:dyDescent="0.25">
      <c r="A73" s="2" t="s">
        <v>62</v>
      </c>
      <c r="B73" s="44"/>
      <c r="C73" s="16">
        <v>0</v>
      </c>
      <c r="D73" s="48"/>
      <c r="E73" s="48"/>
      <c r="F73" s="18"/>
      <c r="G73" s="18"/>
      <c r="H73" s="18"/>
      <c r="I73" s="18"/>
      <c r="J73" s="18"/>
      <c r="K73" s="18"/>
      <c r="L73" s="18"/>
      <c r="M73" s="18"/>
      <c r="N73" s="18"/>
      <c r="O73" s="17">
        <f t="shared" si="0"/>
        <v>0</v>
      </c>
    </row>
    <row r="74" spans="1:15" x14ac:dyDescent="0.25">
      <c r="A74" s="3" t="s">
        <v>63</v>
      </c>
      <c r="B74" s="44"/>
      <c r="C74" s="16">
        <v>0</v>
      </c>
      <c r="D74" s="48"/>
      <c r="E74" s="48"/>
      <c r="F74" s="18"/>
      <c r="G74" s="18"/>
      <c r="H74" s="18"/>
      <c r="I74" s="18"/>
      <c r="J74" s="18"/>
      <c r="K74" s="18"/>
      <c r="L74" s="18"/>
      <c r="M74" s="18"/>
      <c r="N74" s="18"/>
      <c r="O74" s="17">
        <f t="shared" si="0"/>
        <v>0</v>
      </c>
    </row>
    <row r="75" spans="1:15" x14ac:dyDescent="0.25">
      <c r="A75" s="3" t="s">
        <v>64</v>
      </c>
      <c r="B75" s="44"/>
      <c r="C75" s="16">
        <v>0</v>
      </c>
      <c r="D75" s="48"/>
      <c r="E75" s="48"/>
      <c r="F75" s="18"/>
      <c r="G75" s="18"/>
      <c r="H75" s="18"/>
      <c r="I75" s="18"/>
      <c r="J75" s="18"/>
      <c r="K75" s="18"/>
      <c r="L75" s="18"/>
      <c r="M75" s="18"/>
      <c r="N75" s="18"/>
      <c r="O75" s="17">
        <f t="shared" si="0"/>
        <v>0</v>
      </c>
    </row>
    <row r="76" spans="1:15" ht="30" x14ac:dyDescent="0.25">
      <c r="A76" s="3" t="s">
        <v>65</v>
      </c>
      <c r="B76" s="44"/>
      <c r="C76" s="16">
        <v>0</v>
      </c>
      <c r="D76" s="48"/>
      <c r="E76" s="48"/>
      <c r="F76" s="18"/>
      <c r="G76" s="18"/>
      <c r="H76" s="18"/>
      <c r="I76" s="18"/>
      <c r="J76" s="18"/>
      <c r="K76" s="18"/>
      <c r="L76" s="18"/>
      <c r="M76" s="18"/>
      <c r="N76" s="18"/>
      <c r="O76" s="17">
        <f t="shared" si="0"/>
        <v>0</v>
      </c>
    </row>
    <row r="77" spans="1:15" x14ac:dyDescent="0.25">
      <c r="A77" s="4" t="s">
        <v>34</v>
      </c>
      <c r="B77" s="45">
        <v>62534600</v>
      </c>
      <c r="C77" s="38"/>
      <c r="D77" s="49">
        <f>D13+D19</f>
        <v>2952412.03</v>
      </c>
      <c r="E77" s="50">
        <f>E13+E19+E29</f>
        <v>3244012.98</v>
      </c>
      <c r="F77" s="64">
        <f>F13+F19+F29+F55</f>
        <v>4147947.76</v>
      </c>
      <c r="G77" s="66">
        <f>G13+G19+G29+G55</f>
        <v>5756404.5</v>
      </c>
      <c r="H77" s="24"/>
      <c r="I77" s="24"/>
      <c r="J77" s="24"/>
      <c r="K77" s="24"/>
      <c r="L77" s="24"/>
      <c r="M77" s="24"/>
      <c r="N77" s="24"/>
      <c r="O77" s="32">
        <f t="shared" si="0"/>
        <v>16100777.27</v>
      </c>
    </row>
    <row r="78" spans="1:15" x14ac:dyDescent="0.25">
      <c r="A78" s="26"/>
      <c r="B78" s="27"/>
      <c r="C78" s="39"/>
      <c r="D78" s="48"/>
      <c r="E78" s="35"/>
      <c r="F78" s="59"/>
      <c r="G78" s="18"/>
      <c r="H78" s="18"/>
      <c r="I78" s="67"/>
      <c r="J78" s="18"/>
      <c r="K78" s="18"/>
      <c r="L78" s="18"/>
      <c r="M78" s="18"/>
      <c r="N78" s="18"/>
      <c r="O78" s="17">
        <f t="shared" ref="O78:O87" si="1">D78+E78+F78+G78+H78+I78+J78+K78+L78+M78+N78</f>
        <v>0</v>
      </c>
    </row>
    <row r="79" spans="1:15" x14ac:dyDescent="0.25">
      <c r="A79" s="28" t="s">
        <v>66</v>
      </c>
      <c r="B79" s="27"/>
      <c r="C79" s="39"/>
      <c r="D79" s="48"/>
      <c r="E79" s="35"/>
      <c r="F79" s="18"/>
      <c r="G79" s="18"/>
      <c r="H79" s="18"/>
      <c r="I79" s="18"/>
      <c r="J79" s="18"/>
      <c r="K79" s="18"/>
      <c r="L79" s="18"/>
      <c r="M79" s="18"/>
      <c r="N79" s="18"/>
      <c r="O79" s="17">
        <f t="shared" si="1"/>
        <v>0</v>
      </c>
    </row>
    <row r="80" spans="1:15" x14ac:dyDescent="0.25">
      <c r="A80" s="28" t="s">
        <v>67</v>
      </c>
      <c r="B80" s="27"/>
      <c r="C80" s="39"/>
      <c r="D80" s="48"/>
      <c r="E80" s="48"/>
      <c r="F80" s="56"/>
      <c r="G80" s="18"/>
      <c r="H80" s="18"/>
      <c r="I80" s="18"/>
      <c r="J80" s="18"/>
      <c r="K80" s="18"/>
      <c r="L80" s="18"/>
      <c r="M80" s="18"/>
      <c r="N80" s="18"/>
      <c r="O80" s="17">
        <f t="shared" si="1"/>
        <v>0</v>
      </c>
    </row>
    <row r="81" spans="1:15" ht="30" x14ac:dyDescent="0.25">
      <c r="A81" s="29" t="s">
        <v>68</v>
      </c>
      <c r="B81" s="27"/>
      <c r="C81" s="39"/>
      <c r="D81" s="48"/>
      <c r="E81" s="48"/>
      <c r="F81" s="18"/>
      <c r="G81" s="36"/>
      <c r="H81" s="18"/>
      <c r="I81" s="18"/>
      <c r="J81" s="18"/>
      <c r="K81" s="18"/>
      <c r="L81" s="18"/>
      <c r="M81" s="18"/>
      <c r="N81" s="18"/>
      <c r="O81" s="17">
        <f t="shared" si="1"/>
        <v>0</v>
      </c>
    </row>
    <row r="82" spans="1:15" ht="30" x14ac:dyDescent="0.25">
      <c r="A82" s="29" t="s">
        <v>69</v>
      </c>
      <c r="B82" s="27"/>
      <c r="C82" s="39"/>
      <c r="D82" s="48"/>
      <c r="E82" s="48"/>
      <c r="F82" s="18"/>
      <c r="G82" s="18"/>
      <c r="H82" s="18"/>
      <c r="I82" s="18"/>
      <c r="J82" s="18"/>
      <c r="K82" s="18"/>
      <c r="L82" s="18"/>
      <c r="M82" s="18"/>
      <c r="N82" s="18"/>
      <c r="O82" s="17">
        <f t="shared" si="1"/>
        <v>0</v>
      </c>
    </row>
    <row r="83" spans="1:15" x14ac:dyDescent="0.25">
      <c r="A83" s="28" t="s">
        <v>70</v>
      </c>
      <c r="B83" s="27"/>
      <c r="C83" s="39"/>
      <c r="D83" s="48"/>
      <c r="E83" s="48"/>
      <c r="F83" s="18"/>
      <c r="G83" s="18"/>
      <c r="H83" s="18"/>
      <c r="I83" s="18"/>
      <c r="J83" s="18"/>
      <c r="K83" s="18"/>
      <c r="L83" s="18"/>
      <c r="M83" s="18"/>
      <c r="N83" s="18"/>
      <c r="O83" s="17">
        <f t="shared" si="1"/>
        <v>0</v>
      </c>
    </row>
    <row r="84" spans="1:15" x14ac:dyDescent="0.25">
      <c r="A84" s="29" t="s">
        <v>71</v>
      </c>
      <c r="B84" s="27"/>
      <c r="C84" s="39"/>
      <c r="D84" s="48"/>
      <c r="E84" s="48"/>
      <c r="F84" s="18"/>
      <c r="G84" s="18"/>
      <c r="H84" s="18"/>
      <c r="I84" s="18"/>
      <c r="J84" s="18"/>
      <c r="K84" s="18"/>
      <c r="L84" s="18"/>
      <c r="M84" s="18"/>
      <c r="N84" s="18"/>
      <c r="O84" s="17">
        <f t="shared" si="1"/>
        <v>0</v>
      </c>
    </row>
    <row r="85" spans="1:15" x14ac:dyDescent="0.25">
      <c r="A85" s="29" t="s">
        <v>72</v>
      </c>
      <c r="B85" s="27"/>
      <c r="C85" s="39"/>
      <c r="D85" s="48"/>
      <c r="E85" s="48"/>
      <c r="F85" s="18"/>
      <c r="G85" s="18"/>
      <c r="H85" s="18"/>
      <c r="I85" s="18"/>
      <c r="J85" s="18"/>
      <c r="K85" s="18"/>
      <c r="L85" s="18"/>
      <c r="M85" s="18"/>
      <c r="N85" s="18"/>
      <c r="O85" s="17">
        <f t="shared" si="1"/>
        <v>0</v>
      </c>
    </row>
    <row r="86" spans="1:15" x14ac:dyDescent="0.25">
      <c r="A86" s="28" t="s">
        <v>73</v>
      </c>
      <c r="B86" s="27"/>
      <c r="C86" s="39"/>
      <c r="D86" s="48"/>
      <c r="E86" s="48"/>
      <c r="F86" s="18"/>
      <c r="G86" s="18"/>
      <c r="H86" s="18"/>
      <c r="I86" s="18"/>
      <c r="J86" s="18"/>
      <c r="K86" s="18"/>
      <c r="L86" s="18"/>
      <c r="M86" s="18"/>
      <c r="N86" s="18"/>
      <c r="O86" s="17">
        <f t="shared" si="1"/>
        <v>0</v>
      </c>
    </row>
    <row r="87" spans="1:15" ht="30" x14ac:dyDescent="0.25">
      <c r="A87" s="29" t="s">
        <v>74</v>
      </c>
      <c r="B87" s="27"/>
      <c r="C87" s="39"/>
      <c r="D87" s="48"/>
      <c r="E87" s="48"/>
      <c r="F87" s="18"/>
      <c r="G87" s="18"/>
      <c r="H87" s="18"/>
      <c r="I87" s="18"/>
      <c r="J87" s="18"/>
      <c r="K87" s="18"/>
      <c r="L87" s="18"/>
      <c r="M87" s="18"/>
      <c r="N87" s="18"/>
      <c r="O87" s="17">
        <f t="shared" si="1"/>
        <v>0</v>
      </c>
    </row>
    <row r="88" spans="1:15" x14ac:dyDescent="0.25">
      <c r="A88" s="30" t="s">
        <v>75</v>
      </c>
      <c r="B88" s="31">
        <f>B77</f>
        <v>62534600</v>
      </c>
      <c r="C88" s="40"/>
      <c r="D88" s="51">
        <f>D77</f>
        <v>2952412.03</v>
      </c>
      <c r="E88" s="52">
        <f>E77</f>
        <v>3244012.98</v>
      </c>
      <c r="F88" s="52">
        <v>4147947.76</v>
      </c>
      <c r="G88" s="68">
        <f>G77</f>
        <v>5756404.5</v>
      </c>
      <c r="H88" s="19"/>
      <c r="I88" s="19"/>
      <c r="J88" s="19"/>
      <c r="K88" s="19"/>
      <c r="L88" s="19"/>
      <c r="M88" s="19"/>
      <c r="N88" s="19"/>
      <c r="O88" s="32">
        <f>O77</f>
        <v>16100777.27</v>
      </c>
    </row>
    <row r="89" spans="1:15" ht="15.75" x14ac:dyDescent="0.25">
      <c r="A89" s="25"/>
      <c r="B89" s="41"/>
      <c r="C89" s="41"/>
      <c r="D89" s="53"/>
      <c r="E89" s="57"/>
      <c r="F89" s="46"/>
      <c r="G89" s="57"/>
      <c r="H89" s="58"/>
    </row>
    <row r="90" spans="1:15" x14ac:dyDescent="0.25">
      <c r="A90" s="6" t="s">
        <v>103</v>
      </c>
      <c r="B90" s="13"/>
      <c r="C90" s="13"/>
      <c r="E90" s="46"/>
      <c r="F90" s="46"/>
      <c r="G90" s="58"/>
      <c r="H90" s="57"/>
      <c r="O90" s="54"/>
    </row>
    <row r="91" spans="1:15" x14ac:dyDescent="0.25">
      <c r="A91" t="s">
        <v>77</v>
      </c>
      <c r="D91" s="14"/>
      <c r="G91" s="54"/>
    </row>
    <row r="92" spans="1:15" x14ac:dyDescent="0.25">
      <c r="A92" t="s">
        <v>82</v>
      </c>
      <c r="O92" s="14"/>
    </row>
    <row r="93" spans="1:15" x14ac:dyDescent="0.25">
      <c r="A93" s="7" t="s">
        <v>99</v>
      </c>
      <c r="B93" s="8"/>
      <c r="C93" s="8"/>
      <c r="D93" s="7"/>
      <c r="E93" s="7"/>
      <c r="F93" s="7"/>
      <c r="G93" s="7"/>
      <c r="H93" s="9"/>
      <c r="I93" s="9"/>
    </row>
    <row r="94" spans="1:15" x14ac:dyDescent="0.25">
      <c r="A94" s="34" t="s">
        <v>100</v>
      </c>
      <c r="B94" s="8"/>
      <c r="C94" s="8"/>
      <c r="D94" s="7"/>
      <c r="E94" s="7"/>
      <c r="F94" s="7"/>
      <c r="G94" s="7"/>
      <c r="H94" s="9"/>
      <c r="I94" s="9"/>
    </row>
    <row r="95" spans="1:15" x14ac:dyDescent="0.25">
      <c r="A95" s="7" t="s">
        <v>78</v>
      </c>
      <c r="B95" s="8"/>
      <c r="C95" s="8"/>
      <c r="D95" s="7"/>
      <c r="E95" s="7"/>
      <c r="F95" s="7"/>
      <c r="G95" s="7"/>
      <c r="H95" s="9"/>
      <c r="I95" s="9"/>
    </row>
    <row r="96" spans="1:15" x14ac:dyDescent="0.25">
      <c r="A96" s="7"/>
      <c r="B96" s="8"/>
      <c r="C96" s="8"/>
      <c r="D96" s="7"/>
      <c r="E96" s="7"/>
      <c r="F96" s="7"/>
      <c r="G96" s="7"/>
    </row>
    <row r="97" spans="1:10" x14ac:dyDescent="0.25">
      <c r="A97" t="s">
        <v>79</v>
      </c>
    </row>
    <row r="98" spans="1:10" x14ac:dyDescent="0.25">
      <c r="A98" t="s">
        <v>80</v>
      </c>
    </row>
    <row r="99" spans="1:10" x14ac:dyDescent="0.25">
      <c r="A99" t="s">
        <v>81</v>
      </c>
    </row>
    <row r="103" spans="1:10" x14ac:dyDescent="0.25">
      <c r="J103" t="s">
        <v>83</v>
      </c>
    </row>
    <row r="113" spans="3:4" x14ac:dyDescent="0.25">
      <c r="C113" s="12"/>
      <c r="D113" s="12"/>
    </row>
    <row r="114" spans="3:4" x14ac:dyDescent="0.25">
      <c r="C114" s="12"/>
    </row>
  </sheetData>
  <mergeCells count="2">
    <mergeCell ref="A9:D9"/>
    <mergeCell ref="A4:F8"/>
  </mergeCells>
  <printOptions horizontalCentered="1"/>
  <pageMargins left="0.19685039370078741" right="0.19685039370078741" top="0.39370078740157483" bottom="0.59055118110236227" header="0.31496062992125984" footer="0.31496062992125984"/>
  <pageSetup paperSize="5" scale="73" fitToHeight="3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OAI</cp:lastModifiedBy>
  <cp:lastPrinted>2024-04-04T12:49:04Z</cp:lastPrinted>
  <dcterms:created xsi:type="dcterms:W3CDTF">2018-04-17T18:57:16Z</dcterms:created>
  <dcterms:modified xsi:type="dcterms:W3CDTF">2024-05-06T16:44:31Z</dcterms:modified>
</cp:coreProperties>
</file>