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3" l="1"/>
  <c r="W13" i="3"/>
  <c r="W19" i="3" l="1"/>
  <c r="L26" i="3"/>
  <c r="L27" i="3"/>
  <c r="L28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20" i="3"/>
  <c r="L21" i="3"/>
  <c r="L22" i="3"/>
  <c r="L23" i="3"/>
  <c r="L24" i="3"/>
  <c r="L25" i="3"/>
  <c r="L18" i="3"/>
  <c r="L14" i="3"/>
  <c r="L15" i="3"/>
  <c r="W55" i="3"/>
  <c r="L55" i="3" s="1"/>
  <c r="L29" i="3"/>
  <c r="L13" i="3"/>
  <c r="W88" i="3" l="1"/>
  <c r="W77" i="3"/>
  <c r="L77" i="3" s="1"/>
  <c r="L19" i="3"/>
  <c r="V88" i="3" l="1"/>
  <c r="V29" i="3"/>
  <c r="V77" i="3" s="1"/>
  <c r="V55" i="3"/>
  <c r="V19" i="3" l="1"/>
  <c r="V13" i="3"/>
  <c r="U55" i="3" l="1"/>
  <c r="U29" i="3"/>
  <c r="U77" i="3" s="1"/>
  <c r="U88" i="3" s="1"/>
  <c r="U19" i="3"/>
  <c r="U13" i="3"/>
  <c r="T29" i="3" l="1"/>
  <c r="T19" i="3"/>
  <c r="T13" i="3"/>
  <c r="T77" i="3" l="1"/>
  <c r="T88" i="3" s="1"/>
  <c r="Q19" i="3"/>
  <c r="S55" i="3"/>
  <c r="S29" i="3"/>
  <c r="S19" i="3"/>
  <c r="S13" i="3"/>
  <c r="S77" i="3" l="1"/>
  <c r="S88" i="3" s="1"/>
  <c r="R55" i="3" l="1"/>
  <c r="R29" i="3"/>
  <c r="R19" i="3"/>
  <c r="R13" i="3"/>
  <c r="R77" i="3" l="1"/>
  <c r="R88" i="3" s="1"/>
  <c r="Q29" i="3"/>
  <c r="Q55" i="3" l="1"/>
  <c r="Q13" i="3"/>
  <c r="Q77" i="3" l="1"/>
  <c r="P29" i="3"/>
  <c r="P19" i="3"/>
  <c r="P55" i="3"/>
  <c r="P13" i="3" l="1"/>
  <c r="P77" i="3" s="1"/>
  <c r="O19" i="3" l="1"/>
  <c r="O29" i="3" l="1"/>
  <c r="O13" i="3" l="1"/>
  <c r="O77" i="3" s="1"/>
  <c r="L78" i="3" l="1"/>
  <c r="L80" i="3"/>
  <c r="L81" i="3"/>
  <c r="L82" i="3"/>
  <c r="L83" i="3"/>
  <c r="L84" i="3"/>
  <c r="L85" i="3"/>
  <c r="L86" i="3"/>
  <c r="L87" i="3"/>
  <c r="L16" i="3"/>
  <c r="L17" i="3"/>
  <c r="N19" i="3" l="1"/>
  <c r="N13" i="3"/>
  <c r="N77" i="3" l="1"/>
  <c r="M19" i="3"/>
  <c r="M13" i="3"/>
  <c r="L88" i="3" s="1"/>
  <c r="M77" i="3" l="1"/>
  <c r="Q88" i="3" l="1"/>
  <c r="P88" i="3" l="1"/>
  <c r="O88" i="3" l="1"/>
  <c r="N88" i="3" l="1"/>
  <c r="M88" i="3" l="1"/>
</calcChain>
</file>

<file path=xl/sharedStrings.xml><?xml version="1.0" encoding="utf-8"?>
<sst xmlns="http://schemas.openxmlformats.org/spreadsheetml/2006/main" count="105" uniqueCount="104">
  <si>
    <t>Detalle</t>
  </si>
  <si>
    <t>2 - GASTOS</t>
  </si>
  <si>
    <t>2.1.1 - REMUNERACIONES</t>
  </si>
  <si>
    <t>2.1.2 - SOBRESUELDOS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</si>
  <si>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</si>
  <si>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</si>
  <si>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</si>
  <si>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</si>
  <si>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</si>
  <si>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</si>
  <si>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</si>
  <si>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</si>
  <si>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</si>
  <si>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</si>
  <si>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</si>
  <si>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</si>
  <si>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</si>
  <si>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</si>
  <si>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</si>
  <si>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</si>
  <si>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</si>
  <si>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</si>
  <si>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</si>
  <si>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</si>
  <si>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</si>
  <si>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</si>
  <si>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</si>
  <si>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</si>
  <si>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</si>
  <si>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</si>
  <si>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</si>
  <si>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</si>
  <si>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</si>
  <si>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</si>
  <si>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</si>
  <si>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</si>
  <si>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</si>
  <si>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</si>
  <si>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</si>
  <si>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</si>
  <si>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</si>
  <si>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</si>
  <si>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</si>
  <si>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</si>
  <si>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</si>
  <si>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</si>
  <si>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</si>
  <si>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</si>
  <si>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</si>
  <si>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</si>
  <si>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</si>
  <si>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</si>
  <si>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</si>
  <si>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</si>
  <si>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</si>
  <si>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</si>
  <si>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</si>
  <si>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</si>
  <si>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</si>
  <si>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</si>
  <si>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</si>
  <si>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</si>
  <si>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</si>
  <si>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</si>
  <si>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</si>
  <si>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</si>
  <si>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</si>
  <si>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</si>
  <si>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</si>
  <si>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TOTAL APLICACIONES FINANCIERAS</t>
  </si>
  <si>
    <t xml:space="preserve">Ejecución de Gastos y Aplicaciones Financieras </t>
  </si>
  <si>
    <t xml:space="preserve">Ministerio de Industria, Comercio y Mipymes
Dirección de Fomento y Desarrollo de la Artesanía Nacional (FODEARTE)
“Año de la Consolidación de la Seguridad Alimentaria”
</t>
  </si>
  <si>
    <t>[DIRECCION DE FOMENTO Y DESARROLLO DE LA ARTESANIA NACIONAL]</t>
  </si>
  <si>
    <t>2.6.1 - MOBILIARIOS Y EQUIPO</t>
  </si>
  <si>
    <t>2.6.2 - MOBILIARIOS Y EQUIPO EDUCACIONAL Y RECREATIVO</t>
  </si>
  <si>
    <t>EN RD$</t>
  </si>
  <si>
    <t>Marzo</t>
  </si>
  <si>
    <t xml:space="preserve">    Enero </t>
  </si>
  <si>
    <t xml:space="preserve">      Febrero</t>
  </si>
  <si>
    <t xml:space="preserve">      Abril</t>
  </si>
  <si>
    <t>Mayo</t>
  </si>
  <si>
    <t>Junio</t>
  </si>
  <si>
    <t>Julio</t>
  </si>
  <si>
    <t xml:space="preserve">Total               </t>
  </si>
  <si>
    <t>2.1 - REMUNERACIONES Y CONTR.</t>
  </si>
  <si>
    <t>2.1.3 - DIETAS Y GASTOS DE REPRES.</t>
  </si>
  <si>
    <t>2.1.4 - GRATIFICACIONES Y BONIFIC.</t>
  </si>
  <si>
    <t>2.1.5 - CONTRIB. A LA SEG. SOCIAL</t>
  </si>
  <si>
    <t xml:space="preserve">                                         Lic. Yoselin Luciano A.                                                                                           Lic. Wilton Perez</t>
  </si>
  <si>
    <t xml:space="preserve">                                         Analista de Presupuesto                                                                                       Enc. Dpto Finanicero</t>
  </si>
  <si>
    <t xml:space="preserve"> </t>
  </si>
  <si>
    <t xml:space="preserve">                                         Preparado  Por :                                                                                                    Aprobado Por:</t>
  </si>
  <si>
    <t>Septiembre</t>
  </si>
  <si>
    <t>Agosto</t>
  </si>
  <si>
    <t>Octubre</t>
  </si>
  <si>
    <t>Noviembre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</si>
  <si>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</si>
  <si>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</si>
  <si>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</si>
  <si>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</si>
  <si>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</si>
  <si>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</si>
  <si>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 Reporte del -SIGEF</t>
  </si>
  <si>
    <t xml:space="preserve"> NOVIEMBRE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</si>
</sst>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_);_(* \(#,##0\);_(* &quot;-&quot;??_);_(@_)"/>
    <numFmt numFmtId="166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/>
    <xf numFmtId="164" fontId="0" fillId="0" borderId="0" xfId="0" applyNumberFormat="1"/>
    <xf numFmtId="164" fontId="5" fillId="0" borderId="0" xfId="1" applyFont="1" applyBorder="1" applyAlignment="1">
      <alignment horizontal="left" wrapText="1"/>
    </xf>
    <xf numFmtId="0" fontId="6" fillId="0" borderId="0" xfId="0" applyFont="1" applyBorder="1" applyAlignment="1"/>
    <xf numFmtId="164" fontId="6" fillId="0" borderId="0" xfId="1" applyFont="1" applyBorder="1" applyAlignment="1"/>
    <xf numFmtId="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165" fontId="7" fillId="6" borderId="0" xfId="0" applyNumberFormat="1" applyFont="1" applyFill="1" applyBorder="1" applyAlignment="1">
      <alignment wrapText="1"/>
    </xf>
    <xf numFmtId="4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 applyAlignment="1"/>
    <xf numFmtId="4" fontId="2" fillId="0" borderId="0" xfId="0" applyNumberFormat="1" applyFont="1" applyBorder="1" applyAlignment="1"/>
    <xf numFmtId="4" fontId="2" fillId="5" borderId="0" xfId="0" applyNumberFormat="1" applyFont="1" applyFill="1" applyBorder="1" applyAlignment="1"/>
    <xf numFmtId="164" fontId="2" fillId="0" borderId="0" xfId="1" applyFont="1" applyBorder="1" applyAlignment="1">
      <alignment horizontal="left"/>
    </xf>
    <xf numFmtId="164" fontId="2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/>
    </xf>
    <xf numFmtId="164" fontId="2" fillId="0" borderId="0" xfId="1" applyFont="1" applyBorder="1" applyAlignment="1"/>
    <xf numFmtId="164" fontId="2" fillId="0" borderId="0" xfId="0" applyNumberFormat="1" applyFont="1" applyBorder="1" applyAlignment="1"/>
    <xf numFmtId="164" fontId="9" fillId="0" borderId="0" xfId="1" applyFont="1" applyBorder="1" applyAlignment="1">
      <alignment horizontal="left" wrapText="1"/>
    </xf>
    <xf numFmtId="164" fontId="9" fillId="0" borderId="0" xfId="1" applyFont="1" applyBorder="1" applyAlignment="1">
      <alignment horizontal="center" vertical="center" wrapText="1"/>
    </xf>
    <xf numFmtId="164" fontId="9" fillId="0" borderId="0" xfId="1" applyFont="1" applyBorder="1" applyAlignment="1"/>
    <xf numFmtId="164" fontId="9" fillId="0" borderId="0" xfId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0" xfId="1" applyFont="1" applyBorder="1" applyAlignment="1">
      <alignment horizontal="center" vertical="center"/>
    </xf>
    <xf numFmtId="165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4" fontId="9" fillId="4" borderId="0" xfId="0" applyNumberFormat="1" applyFont="1" applyFill="1" applyBorder="1" applyAlignment="1"/>
    <xf numFmtId="4" fontId="9" fillId="4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 vertical="top"/>
    </xf>
    <xf numFmtId="4" fontId="9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/>
    <xf numFmtId="165" fontId="9" fillId="0" borderId="0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4" borderId="0" xfId="0" applyFont="1" applyFill="1" applyBorder="1" applyAlignment="1"/>
    <xf numFmtId="165" fontId="2" fillId="0" borderId="0" xfId="0" applyNumberFormat="1" applyFont="1" applyBorder="1" applyAlignment="1">
      <alignment wrapText="1"/>
    </xf>
    <xf numFmtId="4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/>
    <xf numFmtId="166" fontId="2" fillId="4" borderId="0" xfId="0" applyNumberFormat="1" applyFont="1" applyFill="1" applyBorder="1" applyAlignment="1"/>
    <xf numFmtId="4" fontId="9" fillId="0" borderId="0" xfId="0" applyNumberFormat="1" applyFont="1" applyBorder="1" applyAlignment="1">
      <alignment horizontal="center"/>
    </xf>
    <xf numFmtId="4" fontId="9" fillId="0" borderId="0" xfId="0" quotePrefix="1" applyNumberFormat="1" applyFont="1" applyBorder="1" applyAlignment="1"/>
    <xf numFmtId="4" fontId="2" fillId="4" borderId="0" xfId="0" applyNumberFormat="1" applyFont="1" applyFill="1" applyBorder="1" applyAlignment="1"/>
    <xf numFmtId="4" fontId="9" fillId="4" borderId="0" xfId="0" applyNumberFormat="1" applyFont="1" applyFill="1" applyBorder="1" applyAlignment="1">
      <alignment vertical="center"/>
    </xf>
    <xf numFmtId="164" fontId="2" fillId="5" borderId="0" xfId="1" applyFont="1" applyFill="1" applyBorder="1" applyAlignment="1"/>
    <xf numFmtId="165" fontId="2" fillId="2" borderId="0" xfId="0" applyNumberFormat="1" applyFont="1" applyFill="1" applyBorder="1" applyAlignment="1">
      <alignment wrapText="1"/>
    </xf>
    <xf numFmtId="43" fontId="9" fillId="0" borderId="0" xfId="0" applyNumberFormat="1" applyFont="1" applyBorder="1" applyAlignment="1"/>
    <xf numFmtId="165" fontId="2" fillId="3" borderId="0" xfId="0" applyNumberFormat="1" applyFont="1" applyFill="1" applyBorder="1" applyAlignment="1">
      <alignment wrapText="1"/>
    </xf>
    <xf numFmtId="4" fontId="0" fillId="0" borderId="0" xfId="0" applyNumberFormat="1"/>
    <xf numFmtId="4" fontId="8" fillId="0" borderId="0" xfId="0" applyNumberFormat="1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164" fontId="2" fillId="5" borderId="0" xfId="0" applyNumberFormat="1" applyFont="1" applyFill="1" applyBorder="1" applyAlignment="1"/>
    <xf numFmtId="164" fontId="9" fillId="0" borderId="0" xfId="1" applyFont="1" applyBorder="1" applyAlignment="1">
      <alignment vertical="center"/>
    </xf>
    <xf numFmtId="165" fontId="9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165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" fontId="9" fillId="4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1" fillId="0" borderId="0" xfId="0" applyNumberFormat="1" applyFont="1"/>
    <xf numFmtId="4" fontId="3" fillId="0" borderId="0" xfId="0" applyNumberFormat="1" applyFont="1" applyBorder="1" applyAlignment="1">
      <alignment horizontal="right"/>
    </xf>
    <xf numFmtId="164" fontId="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0" fontId="11" fillId="5" borderId="0" xfId="0" applyFont="1" applyFill="1" applyBorder="1" applyAlignment="1">
      <alignment horizontal="center" vertical="center"/>
    </xf>
    <xf numFmtId="4" fontId="3" fillId="0" borderId="0" xfId="0" applyNumberFormat="1" applyFont="1" applyBorder="1" applyAlignment="1"/>
    <xf numFmtId="4" fontId="3" fillId="5" borderId="0" xfId="0" applyNumberFormat="1" applyFont="1" applyFill="1" applyBorder="1" applyAlignment="1">
      <alignment horizontal="right"/>
    </xf>
    <xf numFmtId="4" fontId="0" fillId="0" borderId="0" xfId="0" applyNumberFormat="1" applyFont="1"/>
    <xf numFmtId="164" fontId="12" fillId="5" borderId="0" xfId="0" applyNumberFormat="1" applyFont="1" applyFill="1"/>
    <xf numFmtId="164" fontId="9" fillId="5" borderId="0" xfId="1" applyFont="1" applyFill="1" applyBorder="1" applyAlignment="1"/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4" fontId="0" fillId="0" borderId="0" xfId="0" applyNumberFormat="1"/>
    <xf numFmtId="164" fontId="1" fillId="5" borderId="0" xfId="0" applyNumberFormat="1" applyFont="1" applyFill="1"/>
    <xf numFmtId="0" fontId="13" fillId="5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514865</xdr:colOff>
      <xdr:row>5</xdr:row>
      <xdr:rowOff>9697</xdr:rowOff>
    </xdr:from>
    <xdr:to>
      <xdr:col>10</xdr:col>
      <xdr:colOff>1414731</xdr:colOff>
      <xdr:row>9</xdr:row>
      <xdr:rowOff>10847</xdr:rowOff>
    </xdr:to>
    <xdr:sp macro="" textlink="">
      <xdr:nvSpPr>
        <xdr:cNvPr id="3" name="Rectangle 2"/>
        <xdr:cNvSpPr/>
      </xdr:nvSpPr>
      <xdr:spPr>
        <a:xfrm>
          <a:off x="514865" y="1009822"/>
          <a:ext cx="899866" cy="629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420160</xdr:colOff>
      <xdr:row>4</xdr:row>
      <xdr:rowOff>87923</xdr:rowOff>
    </xdr:from>
    <xdr:to>
      <xdr:col>10</xdr:col>
      <xdr:colOff>1577572</xdr:colOff>
      <xdr:row>9</xdr:row>
      <xdr:rowOff>13608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160" y="849923"/>
          <a:ext cx="1157412" cy="10142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1007538</xdr:colOff>
      <xdr:row>0</xdr:row>
      <xdr:rowOff>0</xdr:rowOff>
    </xdr:from>
    <xdr:to>
      <xdr:col>15</xdr:col>
      <xdr:colOff>272143</xdr:colOff>
      <xdr:row>4</xdr:row>
      <xdr:rowOff>30288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859" y="0"/>
          <a:ext cx="1346498" cy="7922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11063</xdr:colOff>
      <xdr:row>92</xdr:row>
      <xdr:rowOff>33722</xdr:rowOff>
    </xdr:from>
    <xdr:to>
      <xdr:col>19</xdr:col>
      <xdr:colOff>402890</xdr:colOff>
      <xdr:row>102</xdr:row>
      <xdr:rowOff>592</xdr:rowOff>
    </xdr:to>
    <xdr:sp macro="" textlink="">
      <xdr:nvSpPr>
        <xdr:cNvPr id="5" name="Rectángulo 4"/>
        <xdr:cNvSpPr/>
      </xdr:nvSpPr>
      <xdr:spPr>
        <a:xfrm>
          <a:off x="7358920" y="28499865"/>
          <a:ext cx="4528399" cy="225287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D112"/>
  <sheetViews>
    <sheetView showGridLines="0" tabSelected="1" topLeftCell="K1" zoomScale="70" zoomScaleNormal="70" workbookViewId="0">
      <selection activeCell="V3" sqref="V3"/>
    </sheetView>
  </sheetViews>
  <sheetFormatPr baseColWidth="10" defaultColWidth="9.140625" defaultRowHeight="15" x14ac:dyDescent="0.25"/>
  <cols>
    <col min="1" max="10" width="9.140625" hidden="1" customWidth="1"/>
    <col min="11" max="11" width="34" customWidth="1"/>
    <col min="12" max="12" width="16.7109375" customWidth="1"/>
    <col min="13" max="13" width="15.42578125" customWidth="1"/>
    <col min="14" max="14" width="15.7109375" customWidth="1"/>
    <col min="15" max="15" width="15.42578125" customWidth="1"/>
    <col min="16" max="16" width="14.28515625" customWidth="1"/>
    <col min="17" max="17" width="15.140625" customWidth="1"/>
    <col min="18" max="18" width="15.5703125" customWidth="1"/>
    <col min="19" max="19" width="14.28515625" customWidth="1"/>
    <col min="20" max="20" width="15.7109375" customWidth="1"/>
    <col min="21" max="21" width="14.28515625" customWidth="1"/>
    <col min="22" max="22" width="17.7109375" customWidth="1"/>
    <col min="23" max="23" width="18.85546875" customWidth="1"/>
    <col min="24" max="24" width="6" bestFit="1" customWidth="1"/>
    <col min="25" max="25" width="19.42578125" customWidth="1"/>
    <col min="26" max="26" width="11.5703125" bestFit="1" customWidth="1"/>
    <col min="27" max="27" width="13.85546875" bestFit="1" customWidth="1"/>
    <col min="28" max="28" width="6" bestFit="1" customWidth="1"/>
    <col min="29" max="30" width="7" bestFit="1" customWidth="1"/>
  </cols>
  <sheetData>
    <row r="5" spans="11:30" ht="18.75" customHeight="1" x14ac:dyDescent="0.25">
      <c r="K5" s="95" t="s">
        <v>71</v>
      </c>
      <c r="L5" s="95"/>
      <c r="M5" s="95"/>
      <c r="N5" s="95"/>
      <c r="O5" s="95"/>
      <c r="P5" s="95"/>
      <c r="Q5" s="95"/>
      <c r="R5" s="95"/>
      <c r="S5" s="95"/>
      <c r="T5" s="95"/>
      <c r="U5" s="95"/>
    </row>
    <row r="6" spans="11:30" ht="18.75" customHeight="1" x14ac:dyDescent="0.25">
      <c r="K6" s="95" t="s">
        <v>72</v>
      </c>
      <c r="L6" s="95"/>
      <c r="M6" s="95"/>
      <c r="N6" s="95"/>
      <c r="O6" s="95"/>
      <c r="P6" s="95"/>
      <c r="Q6" s="95"/>
      <c r="R6" s="95"/>
      <c r="S6" s="95"/>
      <c r="T6" s="95"/>
      <c r="U6" s="95"/>
    </row>
    <row r="7" spans="11:30" x14ac:dyDescent="0.25">
      <c r="K7" s="96" t="s">
        <v>103</v>
      </c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1:30" ht="15.75" customHeight="1" x14ac:dyDescent="0.25">
      <c r="K8" s="97" t="s">
        <v>70</v>
      </c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1:30" ht="15.75" x14ac:dyDescent="0.25">
      <c r="K9" s="9"/>
      <c r="L9" s="9"/>
      <c r="M9" s="9"/>
      <c r="N9" s="9"/>
      <c r="O9" s="75" t="s">
        <v>75</v>
      </c>
      <c r="P9" s="9"/>
      <c r="Q9" s="9"/>
      <c r="R9" s="9"/>
      <c r="T9" s="1"/>
    </row>
    <row r="10" spans="11:30" x14ac:dyDescent="0.25">
      <c r="K10" s="94"/>
      <c r="L10" s="94"/>
      <c r="M10" s="94"/>
      <c r="N10" s="94"/>
      <c r="O10" s="94"/>
      <c r="P10" s="94"/>
      <c r="Q10" s="94"/>
      <c r="R10" s="94"/>
      <c r="T10" s="1"/>
    </row>
    <row r="11" spans="11:30" ht="15.75" x14ac:dyDescent="0.25">
      <c r="K11" s="66" t="s">
        <v>0</v>
      </c>
      <c r="L11" s="67" t="s">
        <v>83</v>
      </c>
      <c r="M11" s="66" t="s">
        <v>77</v>
      </c>
      <c r="N11" s="66" t="s">
        <v>78</v>
      </c>
      <c r="O11" s="67" t="s">
        <v>76</v>
      </c>
      <c r="P11" s="66" t="s">
        <v>79</v>
      </c>
      <c r="Q11" s="67" t="s">
        <v>80</v>
      </c>
      <c r="R11" s="67" t="s">
        <v>81</v>
      </c>
      <c r="S11" s="68" t="s">
        <v>82</v>
      </c>
      <c r="T11" s="68" t="s">
        <v>93</v>
      </c>
      <c r="U11" s="68" t="s">
        <v>92</v>
      </c>
      <c r="V11" s="82" t="s">
        <v>94</v>
      </c>
      <c r="W11" s="93" t="s">
        <v>95</v>
      </c>
      <c r="AC11" s="3"/>
      <c r="AD11" s="3"/>
    </row>
    <row r="12" spans="11:30" x14ac:dyDescent="0.25">
      <c r="K12" s="69" t="s">
        <v>1</v>
      </c>
      <c r="L12" s="4"/>
      <c r="M12" s="4"/>
      <c r="N12" s="4"/>
      <c r="O12" s="4"/>
      <c r="P12" s="4"/>
      <c r="Q12" s="4"/>
      <c r="R12" s="4"/>
      <c r="S12" s="5"/>
      <c r="T12" s="5"/>
      <c r="U12" s="5"/>
      <c r="V12" s="6"/>
      <c r="W12" s="2"/>
      <c r="X12" s="2"/>
      <c r="Y12" s="2"/>
      <c r="Z12" s="2"/>
      <c r="AA12" s="2"/>
      <c r="AB12" s="2"/>
      <c r="AC12" s="2"/>
      <c r="AD12" s="2"/>
    </row>
    <row r="13" spans="11:30" ht="18.75" x14ac:dyDescent="0.3">
      <c r="K13" s="69" t="s">
        <v>84</v>
      </c>
      <c r="L13" s="15">
        <f>M13+N13+O13+P13+Q13+R13+S13+T13+U13+V13+W13</f>
        <v>27377414.899999999</v>
      </c>
      <c r="M13" s="16">
        <f>M14+M15+M18</f>
        <v>2290777.8200000003</v>
      </c>
      <c r="N13" s="17">
        <f>N14+N15+N18</f>
        <v>2284065.66</v>
      </c>
      <c r="O13" s="18">
        <f>O18+O15+O14</f>
        <v>2887473.8</v>
      </c>
      <c r="P13" s="13">
        <f>P14+P15+P18</f>
        <v>2479128.4500000002</v>
      </c>
      <c r="Q13" s="18">
        <f>Q18+Q15+Q14</f>
        <v>2155067.65</v>
      </c>
      <c r="R13" s="18">
        <f>R14+R15+R18</f>
        <v>2400999.66</v>
      </c>
      <c r="S13" s="13">
        <f>S14+S15+S18</f>
        <v>2736114.42</v>
      </c>
      <c r="T13" s="19">
        <f>T14+T15+T18</f>
        <v>2406228.25</v>
      </c>
      <c r="U13" s="13">
        <f>U14+U15+U18</f>
        <v>2368227.7000000002</v>
      </c>
      <c r="V13" s="78">
        <f>V18+V15+V14</f>
        <v>2701529.47</v>
      </c>
      <c r="W13" s="81">
        <f>W14+W15+W18</f>
        <v>2667802.02</v>
      </c>
      <c r="Y13" s="77"/>
      <c r="Z13" s="52"/>
    </row>
    <row r="14" spans="11:30" ht="21" x14ac:dyDescent="0.35">
      <c r="K14" s="71" t="s">
        <v>2</v>
      </c>
      <c r="L14" s="15">
        <f t="shared" ref="L14:L15" si="0">M14+N14+O14+P14+Q14+R14+S14+T14+U14+V14+W14</f>
        <v>23704574.399999999</v>
      </c>
      <c r="M14" s="20">
        <v>1959133.3</v>
      </c>
      <c r="N14" s="21">
        <v>1956050</v>
      </c>
      <c r="O14" s="22">
        <v>2566909.48</v>
      </c>
      <c r="P14" s="12">
        <v>2175400</v>
      </c>
      <c r="Q14" s="22">
        <v>1859400</v>
      </c>
      <c r="R14" s="23">
        <v>2087221.96</v>
      </c>
      <c r="S14" s="12">
        <v>2351608.2999999998</v>
      </c>
      <c r="T14" s="24">
        <v>2057844.02</v>
      </c>
      <c r="U14" s="12">
        <v>2032188.05</v>
      </c>
      <c r="V14" s="53">
        <v>2349977.62</v>
      </c>
      <c r="W14" s="52">
        <v>2308841.67</v>
      </c>
      <c r="Y14" s="52"/>
      <c r="Z14" s="52"/>
    </row>
    <row r="15" spans="11:30" ht="21" x14ac:dyDescent="0.35">
      <c r="K15" s="71" t="s">
        <v>3</v>
      </c>
      <c r="L15" s="15">
        <f t="shared" si="0"/>
        <v>435000</v>
      </c>
      <c r="M15" s="22">
        <v>35000</v>
      </c>
      <c r="N15" s="25">
        <v>35000</v>
      </c>
      <c r="O15" s="22">
        <v>35000</v>
      </c>
      <c r="P15" s="12">
        <v>35000</v>
      </c>
      <c r="Q15" s="12">
        <v>35000</v>
      </c>
      <c r="R15" s="12">
        <v>35000</v>
      </c>
      <c r="S15" s="12">
        <v>45000</v>
      </c>
      <c r="T15" s="12">
        <v>45000</v>
      </c>
      <c r="U15" s="12">
        <v>45000</v>
      </c>
      <c r="V15" s="53">
        <v>45000</v>
      </c>
      <c r="W15" s="52">
        <v>45000</v>
      </c>
      <c r="Y15" s="52"/>
    </row>
    <row r="16" spans="11:30" ht="19.5" customHeight="1" x14ac:dyDescent="0.25">
      <c r="K16" s="71" t="s">
        <v>85</v>
      </c>
      <c r="L16" s="18">
        <f t="shared" ref="L16:L17" si="1">M16+N16</f>
        <v>0</v>
      </c>
      <c r="M16" s="26"/>
      <c r="N16" s="27"/>
      <c r="O16" s="28"/>
      <c r="P16" s="28"/>
      <c r="Q16" s="28"/>
      <c r="R16" s="28"/>
      <c r="S16" s="28"/>
      <c r="T16" s="28"/>
      <c r="U16" s="28"/>
      <c r="V16" s="8"/>
    </row>
    <row r="17" spans="11:26" ht="19.5" customHeight="1" x14ac:dyDescent="0.25">
      <c r="K17" s="71" t="s">
        <v>86</v>
      </c>
      <c r="L17" s="18">
        <f t="shared" si="1"/>
        <v>0</v>
      </c>
      <c r="M17" s="26"/>
      <c r="N17" s="27"/>
      <c r="O17" s="28"/>
      <c r="P17" s="28"/>
      <c r="Q17" s="28"/>
      <c r="R17" s="28"/>
      <c r="S17" s="28"/>
      <c r="T17" s="28"/>
      <c r="U17" s="28"/>
      <c r="V17" s="8"/>
    </row>
    <row r="18" spans="11:26" ht="20.25" customHeight="1" x14ac:dyDescent="0.35">
      <c r="K18" s="71" t="s">
        <v>87</v>
      </c>
      <c r="L18" s="22">
        <f>M18+N18+O18+P18+Q18+R18+S18+T18+U18+V18+W18</f>
        <v>3237840.5</v>
      </c>
      <c r="M18" s="22">
        <v>296644.52</v>
      </c>
      <c r="N18" s="11">
        <v>293015.65999999997</v>
      </c>
      <c r="O18" s="12">
        <v>285564.32</v>
      </c>
      <c r="P18" s="12">
        <v>268728.45</v>
      </c>
      <c r="Q18" s="12">
        <v>260667.65</v>
      </c>
      <c r="R18" s="12">
        <v>278777.7</v>
      </c>
      <c r="S18" s="12">
        <v>339506.12</v>
      </c>
      <c r="T18" s="12">
        <v>303384.23</v>
      </c>
      <c r="U18" s="12">
        <v>291039.65000000002</v>
      </c>
      <c r="V18" s="53">
        <v>306551.84999999998</v>
      </c>
      <c r="W18" s="52">
        <v>313960.34999999998</v>
      </c>
      <c r="Y18" s="52"/>
    </row>
    <row r="19" spans="11:26" ht="13.5" customHeight="1" x14ac:dyDescent="0.3">
      <c r="K19" s="69" t="s">
        <v>4</v>
      </c>
      <c r="L19" s="22">
        <f t="shared" ref="L19:L77" si="2">M19+N19+O19+P19+Q19+R19+S19+T19+U19+V19+W19</f>
        <v>2812073.76</v>
      </c>
      <c r="M19" s="19">
        <f>M20</f>
        <v>118807.03999999999</v>
      </c>
      <c r="N19" s="29">
        <f>N20+N22</f>
        <v>137590.47999999998</v>
      </c>
      <c r="O19" s="13">
        <f>O20+O22+O26+O28</f>
        <v>252481.52</v>
      </c>
      <c r="P19" s="13">
        <f>P20+P22+P27</f>
        <v>265045.69</v>
      </c>
      <c r="Q19" s="13">
        <f>Q20+Q27</f>
        <v>116148.62</v>
      </c>
      <c r="R19" s="13">
        <f>R20+R22+R26</f>
        <v>340673.26</v>
      </c>
      <c r="S19" s="13">
        <f>S20+S27</f>
        <v>124564.01</v>
      </c>
      <c r="T19" s="13">
        <f>T20+T22+T26</f>
        <v>334585.04000000004</v>
      </c>
      <c r="U19" s="13">
        <f>U20+U22+U23+U25+U26</f>
        <v>341471.68</v>
      </c>
      <c r="V19" s="78">
        <f>V20+V21+V22+V26</f>
        <v>477970.88</v>
      </c>
      <c r="W19" s="79">
        <f>W20+W27+W28</f>
        <v>302735.53999999998</v>
      </c>
      <c r="Y19" s="77"/>
    </row>
    <row r="20" spans="11:26" ht="18.75" x14ac:dyDescent="0.3">
      <c r="K20" s="71" t="s">
        <v>5</v>
      </c>
      <c r="L20" s="22">
        <f t="shared" si="2"/>
        <v>1325958.6100000001</v>
      </c>
      <c r="M20" s="22">
        <v>118807.03999999999</v>
      </c>
      <c r="N20" s="11">
        <v>115390.48</v>
      </c>
      <c r="O20" s="12">
        <v>117969.62</v>
      </c>
      <c r="P20" s="12">
        <v>113295.67999999999</v>
      </c>
      <c r="Q20" s="12">
        <v>110248.62</v>
      </c>
      <c r="R20" s="30">
        <v>123692.41</v>
      </c>
      <c r="S20" s="12">
        <v>121269.45</v>
      </c>
      <c r="T20" s="11">
        <v>116010.29</v>
      </c>
      <c r="U20" s="12">
        <v>120056.68</v>
      </c>
      <c r="V20" s="54">
        <v>140532.79999999999</v>
      </c>
      <c r="W20" s="52">
        <v>128685.54</v>
      </c>
      <c r="Y20" s="80"/>
      <c r="Z20" s="52"/>
    </row>
    <row r="21" spans="11:26" ht="32.25" customHeight="1" x14ac:dyDescent="0.3">
      <c r="K21" s="71" t="s">
        <v>6</v>
      </c>
      <c r="L21" s="22">
        <f t="shared" si="2"/>
        <v>28556</v>
      </c>
      <c r="M21" s="26"/>
      <c r="N21" s="27"/>
      <c r="O21" s="28"/>
      <c r="P21" s="28"/>
      <c r="Q21" s="12"/>
      <c r="R21" s="28"/>
      <c r="S21" s="28"/>
      <c r="T21" s="12"/>
      <c r="U21" s="28"/>
      <c r="V21" s="54">
        <v>28556</v>
      </c>
      <c r="W21" s="52"/>
      <c r="Y21" s="52"/>
    </row>
    <row r="22" spans="11:26" ht="18.75" x14ac:dyDescent="0.3">
      <c r="K22" s="71" t="s">
        <v>7</v>
      </c>
      <c r="L22" s="22">
        <f t="shared" si="2"/>
        <v>970412.22</v>
      </c>
      <c r="M22" s="26"/>
      <c r="N22" s="11">
        <v>22200</v>
      </c>
      <c r="O22" s="12">
        <v>68400</v>
      </c>
      <c r="P22" s="12">
        <v>135250</v>
      </c>
      <c r="Q22" s="28"/>
      <c r="R22" s="31">
        <v>199150</v>
      </c>
      <c r="S22" s="28"/>
      <c r="T22" s="12">
        <v>209584.72</v>
      </c>
      <c r="U22" s="12">
        <v>49600</v>
      </c>
      <c r="V22" s="54">
        <v>286227.5</v>
      </c>
      <c r="W22" s="3"/>
      <c r="Y22" s="52"/>
    </row>
    <row r="23" spans="11:26" ht="18" customHeight="1" x14ac:dyDescent="0.25">
      <c r="K23" s="71" t="s">
        <v>8</v>
      </c>
      <c r="L23" s="22">
        <f t="shared" si="2"/>
        <v>1183</v>
      </c>
      <c r="M23" s="26"/>
      <c r="N23" s="27"/>
      <c r="O23" s="28"/>
      <c r="P23" s="28"/>
      <c r="Q23" s="28"/>
      <c r="R23" s="28"/>
      <c r="S23" s="28"/>
      <c r="T23" s="28"/>
      <c r="U23" s="12">
        <v>1183</v>
      </c>
      <c r="V23" s="8"/>
    </row>
    <row r="24" spans="11:26" ht="15.75" x14ac:dyDescent="0.25">
      <c r="K24" s="72" t="s">
        <v>9</v>
      </c>
      <c r="L24" s="22">
        <f t="shared" si="2"/>
        <v>0</v>
      </c>
      <c r="M24" s="57"/>
      <c r="N24" s="32"/>
      <c r="O24" s="58"/>
      <c r="P24" s="58"/>
      <c r="Q24" s="58"/>
      <c r="R24" s="58"/>
      <c r="S24" s="58"/>
      <c r="T24" s="58"/>
      <c r="U24" s="58"/>
      <c r="V24" s="8"/>
    </row>
    <row r="25" spans="11:26" ht="15.75" x14ac:dyDescent="0.25">
      <c r="K25" s="72" t="s">
        <v>10</v>
      </c>
      <c r="L25" s="22">
        <f t="shared" si="2"/>
        <v>125924.95</v>
      </c>
      <c r="M25" s="57"/>
      <c r="N25" s="32"/>
      <c r="O25" s="58"/>
      <c r="P25" s="58"/>
      <c r="Q25" s="58"/>
      <c r="R25" s="58"/>
      <c r="S25" s="58"/>
      <c r="T25" s="58"/>
      <c r="U25" s="59">
        <v>125924.95</v>
      </c>
      <c r="V25" s="7"/>
    </row>
    <row r="26" spans="11:26" ht="60" x14ac:dyDescent="0.25">
      <c r="K26" s="71" t="s">
        <v>11</v>
      </c>
      <c r="L26" s="56">
        <f t="shared" si="2"/>
        <v>149379.41</v>
      </c>
      <c r="M26" s="60"/>
      <c r="N26" s="61"/>
      <c r="O26" s="62">
        <v>55196.9</v>
      </c>
      <c r="P26" s="61"/>
      <c r="Q26" s="61"/>
      <c r="R26" s="63">
        <v>17830.849999999999</v>
      </c>
      <c r="S26" s="61"/>
      <c r="T26" s="62">
        <v>8990.0300000000007</v>
      </c>
      <c r="U26" s="64">
        <v>44707.05</v>
      </c>
      <c r="V26" s="64">
        <v>22654.58</v>
      </c>
      <c r="W26" s="76"/>
      <c r="Y26" s="76"/>
    </row>
    <row r="27" spans="11:26" ht="45" x14ac:dyDescent="0.25">
      <c r="K27" s="71" t="s">
        <v>12</v>
      </c>
      <c r="L27" s="56">
        <f t="shared" si="2"/>
        <v>142514.57</v>
      </c>
      <c r="M27" s="35"/>
      <c r="N27" s="36"/>
      <c r="O27" s="37"/>
      <c r="P27" s="37">
        <v>16500.009999999998</v>
      </c>
      <c r="Q27" s="37">
        <v>5900</v>
      </c>
      <c r="R27" s="30"/>
      <c r="S27" s="37">
        <v>3294.56</v>
      </c>
      <c r="T27" s="12"/>
      <c r="U27" s="12"/>
      <c r="V27" s="7"/>
      <c r="W27" s="91">
        <v>116820</v>
      </c>
    </row>
    <row r="28" spans="11:26" ht="30" x14ac:dyDescent="0.25">
      <c r="K28" s="71" t="s">
        <v>31</v>
      </c>
      <c r="L28" s="22">
        <f t="shared" si="2"/>
        <v>68145</v>
      </c>
      <c r="M28" s="26"/>
      <c r="N28" s="32"/>
      <c r="O28" s="12">
        <v>10915</v>
      </c>
      <c r="P28" s="28"/>
      <c r="Q28" s="12"/>
      <c r="R28" s="39"/>
      <c r="S28" s="28"/>
      <c r="T28" s="28"/>
      <c r="U28" s="28"/>
      <c r="V28" s="7"/>
      <c r="W28" s="52">
        <v>57230</v>
      </c>
      <c r="Y28" s="52"/>
    </row>
    <row r="29" spans="11:26" ht="18.75" x14ac:dyDescent="0.3">
      <c r="K29" s="69" t="s">
        <v>13</v>
      </c>
      <c r="L29" s="22">
        <f>N29+O29+P29+Q29+R29+S29+T29+U29+V29+W29</f>
        <v>3206441.3599999994</v>
      </c>
      <c r="M29" s="40"/>
      <c r="N29" s="41">
        <v>546000</v>
      </c>
      <c r="O29" s="13">
        <f>O31</f>
        <v>10325</v>
      </c>
      <c r="P29" s="13">
        <f>P32+P34+P36+P38</f>
        <v>556647.76</v>
      </c>
      <c r="Q29" s="42">
        <f>Q30+Q33+Q34+Q35+Q36+Q38</f>
        <v>161781.44</v>
      </c>
      <c r="R29" s="43">
        <f>R30+R31+R32+R34+R35+R36</f>
        <v>189664.7</v>
      </c>
      <c r="S29" s="13">
        <f>S30+S32+S34+S35+S36+S38</f>
        <v>698101.41999999993</v>
      </c>
      <c r="T29" s="13">
        <f>T30+T34+T35</f>
        <v>17919</v>
      </c>
      <c r="U29" s="13">
        <f>U30+U31+U32+U34+U35+U36+U38</f>
        <v>132126.39000000001</v>
      </c>
      <c r="V29" s="78">
        <f>V30+V34+V35+V36+V38</f>
        <v>620519.1399999999</v>
      </c>
      <c r="W29" s="77">
        <f>W30+W31+W34+W35+W36+W38</f>
        <v>273356.51</v>
      </c>
      <c r="Y29" s="52"/>
    </row>
    <row r="30" spans="11:26" ht="30.75" x14ac:dyDescent="0.3">
      <c r="K30" s="71" t="s">
        <v>14</v>
      </c>
      <c r="L30" s="22">
        <f t="shared" si="2"/>
        <v>158829.64000000001</v>
      </c>
      <c r="M30" s="26"/>
      <c r="N30" s="32"/>
      <c r="O30" s="28"/>
      <c r="P30" s="28"/>
      <c r="Q30" s="12">
        <v>4142.01</v>
      </c>
      <c r="R30" s="30">
        <v>6680.12</v>
      </c>
      <c r="S30" s="12">
        <v>18972.61</v>
      </c>
      <c r="T30" s="11">
        <v>5175</v>
      </c>
      <c r="U30" s="12">
        <v>3060</v>
      </c>
      <c r="V30" s="54">
        <v>50119.58</v>
      </c>
      <c r="W30" s="52">
        <v>70680.320000000007</v>
      </c>
      <c r="Y30" s="52"/>
      <c r="Z30" s="52"/>
    </row>
    <row r="31" spans="11:26" ht="18.75" x14ac:dyDescent="0.3">
      <c r="K31" s="71" t="s">
        <v>15</v>
      </c>
      <c r="L31" s="22">
        <f t="shared" si="2"/>
        <v>32891.040000000001</v>
      </c>
      <c r="M31" s="26"/>
      <c r="N31" s="32"/>
      <c r="O31" s="12">
        <v>10325</v>
      </c>
      <c r="P31" s="28"/>
      <c r="Q31" s="28"/>
      <c r="R31" s="30">
        <v>1562.08</v>
      </c>
      <c r="S31" s="12"/>
      <c r="T31" s="28"/>
      <c r="U31" s="28">
        <v>648.96</v>
      </c>
      <c r="V31" s="54"/>
      <c r="W31" s="52">
        <v>20355</v>
      </c>
      <c r="Y31" s="52"/>
    </row>
    <row r="32" spans="11:26" ht="30" x14ac:dyDescent="0.25">
      <c r="K32" s="71" t="s">
        <v>16</v>
      </c>
      <c r="L32" s="22">
        <f t="shared" si="2"/>
        <v>45237.479999999996</v>
      </c>
      <c r="M32" s="26"/>
      <c r="N32" s="32"/>
      <c r="O32" s="12"/>
      <c r="P32" s="44">
        <v>1270.6199999999999</v>
      </c>
      <c r="Q32" s="28"/>
      <c r="R32" s="30">
        <v>19015.11</v>
      </c>
      <c r="S32" s="12">
        <v>23478.69</v>
      </c>
      <c r="T32" s="12"/>
      <c r="U32" s="12">
        <v>1473.06</v>
      </c>
      <c r="V32" s="7"/>
    </row>
    <row r="33" spans="11:25" ht="18.75" x14ac:dyDescent="0.3">
      <c r="K33" s="71" t="s">
        <v>17</v>
      </c>
      <c r="L33" s="22">
        <f t="shared" si="2"/>
        <v>15474.46</v>
      </c>
      <c r="M33" s="26"/>
      <c r="N33" s="32"/>
      <c r="O33" s="28"/>
      <c r="P33" s="28"/>
      <c r="Q33" s="12">
        <v>15474.46</v>
      </c>
      <c r="R33" s="30"/>
      <c r="S33" s="28"/>
      <c r="T33" s="12"/>
      <c r="U33" s="28"/>
      <c r="V33" s="54"/>
    </row>
    <row r="34" spans="11:25" ht="32.25" customHeight="1" x14ac:dyDescent="0.3">
      <c r="K34" s="71" t="s">
        <v>18</v>
      </c>
      <c r="L34" s="22">
        <f t="shared" si="2"/>
        <v>87111.55</v>
      </c>
      <c r="M34" s="26"/>
      <c r="N34" s="32"/>
      <c r="O34" s="24"/>
      <c r="P34" s="44">
        <v>99.87</v>
      </c>
      <c r="Q34" s="12">
        <v>23149.33</v>
      </c>
      <c r="R34" s="30">
        <v>6153.07</v>
      </c>
      <c r="S34" s="11">
        <v>8817.7900000000009</v>
      </c>
      <c r="T34" s="12">
        <v>1534</v>
      </c>
      <c r="U34" s="12">
        <v>20002.18</v>
      </c>
      <c r="V34" s="54">
        <v>8818.14</v>
      </c>
      <c r="W34" s="52">
        <v>18537.169999999998</v>
      </c>
      <c r="Y34" s="52"/>
    </row>
    <row r="35" spans="11:25" ht="51.75" customHeight="1" x14ac:dyDescent="0.3">
      <c r="K35" s="71" t="s">
        <v>19</v>
      </c>
      <c r="L35" s="22">
        <f t="shared" si="2"/>
        <v>283811.36</v>
      </c>
      <c r="M35" s="26"/>
      <c r="N35" s="33"/>
      <c r="O35" s="28"/>
      <c r="P35" s="28"/>
      <c r="Q35" s="12">
        <v>75950.36</v>
      </c>
      <c r="R35" s="30">
        <v>140440.17000000001</v>
      </c>
      <c r="S35" s="11">
        <v>16279.77</v>
      </c>
      <c r="T35" s="12">
        <v>11210</v>
      </c>
      <c r="U35" s="12">
        <v>13210.42</v>
      </c>
      <c r="V35" s="54">
        <v>10438.98</v>
      </c>
      <c r="W35" s="52">
        <v>16281.66</v>
      </c>
      <c r="Y35" s="52"/>
    </row>
    <row r="36" spans="11:25" ht="53.25" customHeight="1" x14ac:dyDescent="0.3">
      <c r="K36" s="71" t="s">
        <v>20</v>
      </c>
      <c r="L36" s="22">
        <f t="shared" si="2"/>
        <v>2297842.9</v>
      </c>
      <c r="M36" s="26"/>
      <c r="N36" s="11">
        <v>546000</v>
      </c>
      <c r="O36" s="28"/>
      <c r="P36" s="12">
        <v>546319.97</v>
      </c>
      <c r="Q36" s="12">
        <v>7600.9</v>
      </c>
      <c r="R36" s="30">
        <v>15814.15</v>
      </c>
      <c r="S36" s="12">
        <v>617696.57999999996</v>
      </c>
      <c r="T36" s="11"/>
      <c r="U36" s="12">
        <v>9761.7000000000007</v>
      </c>
      <c r="V36" s="54">
        <v>546000</v>
      </c>
      <c r="W36" s="52">
        <v>8649.6</v>
      </c>
      <c r="Y36" s="52"/>
    </row>
    <row r="37" spans="11:25" ht="45" x14ac:dyDescent="0.25">
      <c r="K37" s="71" t="s">
        <v>32</v>
      </c>
      <c r="L37" s="22">
        <f t="shared" si="2"/>
        <v>0</v>
      </c>
      <c r="M37" s="26"/>
      <c r="N37" s="28"/>
      <c r="O37" s="28"/>
      <c r="P37" s="28"/>
      <c r="Q37" s="28"/>
      <c r="R37" s="39"/>
      <c r="S37" s="28"/>
      <c r="T37" s="28"/>
      <c r="U37" s="11"/>
      <c r="V37" s="8"/>
    </row>
    <row r="38" spans="11:25" ht="30.75" customHeight="1" x14ac:dyDescent="0.3">
      <c r="K38" s="71" t="s">
        <v>21</v>
      </c>
      <c r="L38" s="22">
        <f t="shared" si="2"/>
        <v>285242.93</v>
      </c>
      <c r="M38" s="26"/>
      <c r="N38" s="28"/>
      <c r="O38" s="28"/>
      <c r="P38" s="45">
        <v>8957.2999999999993</v>
      </c>
      <c r="Q38" s="12">
        <v>35464.379999999997</v>
      </c>
      <c r="R38" s="30"/>
      <c r="S38" s="12">
        <v>12855.98</v>
      </c>
      <c r="T38" s="12"/>
      <c r="U38" s="12">
        <v>83970.07</v>
      </c>
      <c r="V38" s="54">
        <v>5142.4399999999996</v>
      </c>
      <c r="W38" s="52">
        <v>138852.76</v>
      </c>
      <c r="Y38" s="52"/>
    </row>
    <row r="39" spans="11:25" ht="47.25" customHeight="1" x14ac:dyDescent="0.25">
      <c r="K39" s="69" t="s">
        <v>22</v>
      </c>
      <c r="L39" s="22">
        <f t="shared" si="2"/>
        <v>0</v>
      </c>
      <c r="M39" s="40"/>
      <c r="N39" s="28"/>
      <c r="O39" s="28"/>
      <c r="P39" s="28"/>
      <c r="Q39" s="28"/>
      <c r="R39" s="39"/>
      <c r="S39" s="28"/>
      <c r="T39" s="28"/>
      <c r="U39" s="28"/>
      <c r="V39" s="8"/>
    </row>
    <row r="40" spans="11:25" ht="32.25" customHeight="1" x14ac:dyDescent="0.25">
      <c r="K40" s="71" t="s">
        <v>23</v>
      </c>
      <c r="L40" s="22">
        <f t="shared" si="2"/>
        <v>0</v>
      </c>
      <c r="M40" s="26"/>
      <c r="N40" s="28"/>
      <c r="O40" s="28"/>
      <c r="P40" s="28"/>
      <c r="Q40" s="28"/>
      <c r="R40" s="39"/>
      <c r="S40" s="28"/>
      <c r="T40" s="28"/>
      <c r="U40" s="65"/>
      <c r="V40" s="8"/>
    </row>
    <row r="41" spans="11:25" ht="30" x14ac:dyDescent="0.25">
      <c r="K41" s="71" t="s">
        <v>33</v>
      </c>
      <c r="L41" s="22">
        <f t="shared" si="2"/>
        <v>0</v>
      </c>
      <c r="M41" s="26"/>
      <c r="N41" s="28"/>
      <c r="O41" s="28"/>
      <c r="P41" s="28"/>
      <c r="Q41" s="28"/>
      <c r="R41" s="39"/>
      <c r="S41" s="28"/>
      <c r="T41" s="28"/>
      <c r="U41" s="28"/>
      <c r="V41" s="8"/>
    </row>
    <row r="42" spans="11:25" ht="30" x14ac:dyDescent="0.25">
      <c r="K42" s="71" t="s">
        <v>34</v>
      </c>
      <c r="L42" s="22">
        <f t="shared" si="2"/>
        <v>0</v>
      </c>
      <c r="M42" s="26"/>
      <c r="N42" s="28"/>
      <c r="O42" s="28"/>
      <c r="P42" s="28"/>
      <c r="Q42" s="28"/>
      <c r="R42" s="39"/>
      <c r="S42" s="28"/>
      <c r="T42" s="28"/>
      <c r="U42" s="28"/>
      <c r="V42" s="8"/>
    </row>
    <row r="43" spans="11:25" ht="45" x14ac:dyDescent="0.25">
      <c r="K43" s="71" t="s">
        <v>35</v>
      </c>
      <c r="L43" s="22">
        <f t="shared" si="2"/>
        <v>0</v>
      </c>
      <c r="M43" s="26"/>
      <c r="N43" s="28"/>
      <c r="O43" s="28"/>
      <c r="P43" s="28"/>
      <c r="Q43" s="28"/>
      <c r="R43" s="39"/>
      <c r="S43" s="28"/>
      <c r="T43" s="28"/>
      <c r="U43" s="28"/>
      <c r="V43" s="8"/>
    </row>
    <row r="44" spans="11:25" ht="47.25" customHeight="1" x14ac:dyDescent="0.25">
      <c r="K44" s="71" t="s">
        <v>36</v>
      </c>
      <c r="L44" s="22">
        <f t="shared" si="2"/>
        <v>0</v>
      </c>
      <c r="M44" s="26"/>
      <c r="N44" s="28"/>
      <c r="O44" s="28"/>
      <c r="P44" s="28"/>
      <c r="Q44" s="28"/>
      <c r="R44" s="39"/>
      <c r="S44" s="28"/>
      <c r="T44" s="28"/>
      <c r="U44" s="28"/>
      <c r="V44" s="8"/>
    </row>
    <row r="45" spans="11:25" ht="45.75" customHeight="1" x14ac:dyDescent="0.25">
      <c r="K45" s="71" t="s">
        <v>24</v>
      </c>
      <c r="L45" s="22">
        <f t="shared" si="2"/>
        <v>0</v>
      </c>
      <c r="M45" s="26"/>
      <c r="N45" s="28"/>
      <c r="O45" s="28"/>
      <c r="P45" s="28"/>
      <c r="Q45" s="28"/>
      <c r="R45" s="39"/>
      <c r="S45" s="28"/>
      <c r="T45" s="28"/>
      <c r="U45" s="28"/>
      <c r="V45" s="8"/>
    </row>
    <row r="46" spans="11:25" ht="33.75" customHeight="1" x14ac:dyDescent="0.25">
      <c r="K46" s="71" t="s">
        <v>37</v>
      </c>
      <c r="L46" s="22">
        <f t="shared" si="2"/>
        <v>0</v>
      </c>
      <c r="M46" s="26"/>
      <c r="N46" s="28"/>
      <c r="O46" s="28"/>
      <c r="P46" s="28"/>
      <c r="Q46" s="28"/>
      <c r="R46" s="39"/>
      <c r="S46" s="28"/>
      <c r="T46" s="28"/>
      <c r="U46" s="28"/>
      <c r="V46" s="8"/>
    </row>
    <row r="47" spans="11:25" ht="18" customHeight="1" x14ac:dyDescent="0.25">
      <c r="K47" s="69" t="s">
        <v>38</v>
      </c>
      <c r="L47" s="22">
        <f t="shared" si="2"/>
        <v>0</v>
      </c>
      <c r="M47" s="40"/>
      <c r="N47" s="28"/>
      <c r="O47" s="28"/>
      <c r="P47" s="28"/>
      <c r="Q47" s="28"/>
      <c r="R47" s="39"/>
      <c r="S47" s="28"/>
      <c r="T47" s="28"/>
      <c r="U47" s="28"/>
      <c r="V47" s="8"/>
    </row>
    <row r="48" spans="11:25" ht="31.5" customHeight="1" x14ac:dyDescent="0.25">
      <c r="K48" s="71" t="s">
        <v>39</v>
      </c>
      <c r="L48" s="22">
        <f t="shared" si="2"/>
        <v>0</v>
      </c>
      <c r="M48" s="26"/>
      <c r="N48" s="28"/>
      <c r="O48" s="28"/>
      <c r="P48" s="28"/>
      <c r="Q48" s="28"/>
      <c r="R48" s="39"/>
      <c r="S48" s="28"/>
      <c r="T48" s="28"/>
      <c r="U48" s="28"/>
      <c r="V48" s="8"/>
    </row>
    <row r="49" spans="11:25" ht="30" x14ac:dyDescent="0.25">
      <c r="K49" s="71" t="s">
        <v>40</v>
      </c>
      <c r="L49" s="22">
        <f t="shared" si="2"/>
        <v>0</v>
      </c>
      <c r="M49" s="26"/>
      <c r="N49" s="28"/>
      <c r="O49" s="28"/>
      <c r="P49" s="28"/>
      <c r="Q49" s="28"/>
      <c r="R49" s="39"/>
      <c r="S49" s="28"/>
      <c r="T49" s="28"/>
      <c r="U49" s="28"/>
      <c r="V49" s="8"/>
    </row>
    <row r="50" spans="11:25" ht="30" x14ac:dyDescent="0.25">
      <c r="K50" s="71" t="s">
        <v>41</v>
      </c>
      <c r="L50" s="22">
        <f t="shared" si="2"/>
        <v>0</v>
      </c>
      <c r="M50" s="26"/>
      <c r="N50" s="28"/>
      <c r="O50" s="28"/>
      <c r="P50" s="28"/>
      <c r="Q50" s="28"/>
      <c r="R50" s="39"/>
      <c r="S50" s="28"/>
      <c r="T50" s="28"/>
      <c r="U50" s="28"/>
      <c r="V50" s="8"/>
    </row>
    <row r="51" spans="11:25" ht="45" x14ac:dyDescent="0.25">
      <c r="K51" s="71" t="s">
        <v>42</v>
      </c>
      <c r="L51" s="22">
        <f t="shared" si="2"/>
        <v>0</v>
      </c>
      <c r="M51" s="26"/>
      <c r="N51" s="28"/>
      <c r="O51" s="28"/>
      <c r="P51" s="28"/>
      <c r="Q51" s="28"/>
      <c r="R51" s="39"/>
      <c r="S51" s="28"/>
      <c r="T51" s="28"/>
      <c r="U51" s="28"/>
      <c r="V51" s="8"/>
    </row>
    <row r="52" spans="11:25" ht="44.25" customHeight="1" x14ac:dyDescent="0.25">
      <c r="K52" s="71" t="s">
        <v>43</v>
      </c>
      <c r="L52" s="22">
        <f t="shared" si="2"/>
        <v>0</v>
      </c>
      <c r="M52" s="26"/>
      <c r="N52" s="28"/>
      <c r="O52" s="28"/>
      <c r="P52" s="28"/>
      <c r="Q52" s="28"/>
      <c r="R52" s="39"/>
      <c r="S52" s="28"/>
      <c r="T52" s="28"/>
      <c r="U52" s="28"/>
      <c r="V52" s="8"/>
    </row>
    <row r="53" spans="11:25" ht="33" customHeight="1" x14ac:dyDescent="0.25">
      <c r="K53" s="71" t="s">
        <v>44</v>
      </c>
      <c r="L53" s="22">
        <f t="shared" si="2"/>
        <v>0</v>
      </c>
      <c r="M53" s="26"/>
      <c r="N53" s="28"/>
      <c r="O53" s="28"/>
      <c r="P53" s="28"/>
      <c r="Q53" s="28"/>
      <c r="R53" s="39"/>
      <c r="S53" s="28"/>
      <c r="T53" s="28"/>
      <c r="U53" s="28"/>
      <c r="V53" s="8"/>
    </row>
    <row r="54" spans="11:25" ht="30" x14ac:dyDescent="0.25">
      <c r="K54" s="71" t="s">
        <v>45</v>
      </c>
      <c r="L54" s="22">
        <f t="shared" si="2"/>
        <v>0</v>
      </c>
      <c r="M54" s="26"/>
      <c r="N54" s="28"/>
      <c r="O54" s="28"/>
      <c r="P54" s="28"/>
      <c r="Q54" s="28"/>
      <c r="R54" s="39"/>
      <c r="S54" s="28"/>
      <c r="T54" s="28"/>
      <c r="U54" s="28"/>
      <c r="V54" s="8"/>
    </row>
    <row r="55" spans="11:25" ht="30.75" x14ac:dyDescent="0.3">
      <c r="K55" s="69" t="s">
        <v>25</v>
      </c>
      <c r="L55" s="22">
        <f t="shared" si="2"/>
        <v>1572824.2500000002</v>
      </c>
      <c r="M55" s="40"/>
      <c r="N55" s="28"/>
      <c r="O55" s="28"/>
      <c r="P55" s="13">
        <f>P56</f>
        <v>509064.08</v>
      </c>
      <c r="Q55" s="42">
        <f>Q56+Q60</f>
        <v>25948.2</v>
      </c>
      <c r="R55" s="46">
        <f>R60</f>
        <v>32887.4</v>
      </c>
      <c r="S55" s="13">
        <f>S56</f>
        <v>654428</v>
      </c>
      <c r="T55" s="34"/>
      <c r="U55" s="83">
        <f>U56</f>
        <v>4830.51</v>
      </c>
      <c r="V55" s="78">
        <f>V56</f>
        <v>28402</v>
      </c>
      <c r="W55" s="77">
        <f>W56+W60+W63</f>
        <v>317264.06</v>
      </c>
    </row>
    <row r="56" spans="11:25" ht="18.75" x14ac:dyDescent="0.3">
      <c r="K56" s="71" t="s">
        <v>73</v>
      </c>
      <c r="L56" s="22">
        <f t="shared" si="2"/>
        <v>1366589.9000000001</v>
      </c>
      <c r="M56" s="26"/>
      <c r="N56" s="28"/>
      <c r="O56" s="28"/>
      <c r="P56" s="12">
        <v>509064.08</v>
      </c>
      <c r="Q56" s="12">
        <v>21240</v>
      </c>
      <c r="R56" s="30"/>
      <c r="S56" s="11">
        <v>654428</v>
      </c>
      <c r="T56" s="29"/>
      <c r="U56" s="12">
        <v>4830.51</v>
      </c>
      <c r="V56" s="54">
        <v>28402</v>
      </c>
      <c r="W56" s="85">
        <v>148625.31</v>
      </c>
      <c r="Y56" s="52"/>
    </row>
    <row r="57" spans="11:25" ht="39" customHeight="1" x14ac:dyDescent="0.25">
      <c r="K57" s="71" t="s">
        <v>74</v>
      </c>
      <c r="L57" s="22">
        <f t="shared" si="2"/>
        <v>0</v>
      </c>
      <c r="M57" s="26"/>
      <c r="N57" s="28"/>
      <c r="O57" s="28"/>
      <c r="P57" s="28"/>
      <c r="Q57" s="28"/>
      <c r="R57" s="30"/>
      <c r="S57" s="28"/>
      <c r="T57" s="28"/>
      <c r="U57" s="28"/>
      <c r="V57" s="7"/>
    </row>
    <row r="58" spans="11:25" ht="30" x14ac:dyDescent="0.25">
      <c r="K58" s="71" t="s">
        <v>26</v>
      </c>
      <c r="L58" s="22">
        <f t="shared" si="2"/>
        <v>0</v>
      </c>
      <c r="M58" s="26"/>
      <c r="N58" s="28"/>
      <c r="O58" s="28"/>
      <c r="P58" s="28"/>
      <c r="Q58" s="28"/>
      <c r="R58" s="39"/>
      <c r="S58" s="28"/>
      <c r="T58" s="28"/>
      <c r="U58" s="28"/>
      <c r="V58" s="7"/>
    </row>
    <row r="59" spans="11:25" ht="47.25" customHeight="1" x14ac:dyDescent="0.25">
      <c r="K59" s="71" t="s">
        <v>27</v>
      </c>
      <c r="L59" s="22">
        <f t="shared" si="2"/>
        <v>0</v>
      </c>
      <c r="M59" s="26"/>
      <c r="N59" s="28"/>
      <c r="O59" s="28"/>
      <c r="P59" s="28"/>
      <c r="Q59" s="28"/>
      <c r="R59" s="39"/>
      <c r="S59" s="28"/>
      <c r="T59" s="28"/>
      <c r="U59" s="28"/>
      <c r="V59" s="8"/>
    </row>
    <row r="60" spans="11:25" ht="43.5" customHeight="1" x14ac:dyDescent="0.25">
      <c r="K60" s="73" t="s">
        <v>28</v>
      </c>
      <c r="L60" s="22">
        <f t="shared" si="2"/>
        <v>138914.38</v>
      </c>
      <c r="M60" s="35"/>
      <c r="N60" s="38"/>
      <c r="O60" s="38"/>
      <c r="P60" s="38"/>
      <c r="Q60" s="37">
        <v>4708.2</v>
      </c>
      <c r="R60" s="47">
        <v>32887.4</v>
      </c>
      <c r="S60" s="28"/>
      <c r="T60" s="28"/>
      <c r="U60" s="12"/>
      <c r="V60" s="7"/>
      <c r="W60" s="52">
        <v>101318.78</v>
      </c>
      <c r="Y60" s="52"/>
    </row>
    <row r="61" spans="11:25" ht="30" x14ac:dyDescent="0.25">
      <c r="K61" s="71" t="s">
        <v>46</v>
      </c>
      <c r="L61" s="22">
        <f t="shared" si="2"/>
        <v>0</v>
      </c>
      <c r="M61" s="26"/>
      <c r="N61" s="28"/>
      <c r="O61" s="28"/>
      <c r="P61" s="28"/>
      <c r="Q61" s="28"/>
      <c r="R61" s="39"/>
      <c r="S61" s="28"/>
      <c r="T61" s="28"/>
      <c r="U61" s="28"/>
      <c r="V61" s="8"/>
    </row>
    <row r="62" spans="11:25" ht="30" x14ac:dyDescent="0.25">
      <c r="K62" s="71" t="s">
        <v>47</v>
      </c>
      <c r="L62" s="22">
        <f t="shared" si="2"/>
        <v>0</v>
      </c>
      <c r="M62" s="26"/>
      <c r="N62" s="28"/>
      <c r="O62" s="28"/>
      <c r="P62" s="28"/>
      <c r="Q62" s="28"/>
      <c r="R62" s="39"/>
      <c r="S62" s="28"/>
      <c r="T62" s="28"/>
      <c r="U62" s="28"/>
      <c r="V62" s="8"/>
    </row>
    <row r="63" spans="11:25" ht="15.75" x14ac:dyDescent="0.25">
      <c r="K63" s="71" t="s">
        <v>29</v>
      </c>
      <c r="L63" s="22">
        <f t="shared" si="2"/>
        <v>67319.97</v>
      </c>
      <c r="M63" s="26"/>
      <c r="N63" s="28"/>
      <c r="O63" s="28"/>
      <c r="P63" s="28"/>
      <c r="Q63" s="28"/>
      <c r="R63" s="30"/>
      <c r="S63" s="28"/>
      <c r="T63" s="28"/>
      <c r="U63" s="28"/>
      <c r="V63" s="8"/>
      <c r="W63" s="52">
        <v>67319.97</v>
      </c>
      <c r="Y63" s="52"/>
    </row>
    <row r="64" spans="11:25" ht="45" x14ac:dyDescent="0.25">
      <c r="K64" s="71" t="s">
        <v>48</v>
      </c>
      <c r="L64" s="22">
        <f t="shared" si="2"/>
        <v>0</v>
      </c>
      <c r="M64" s="26"/>
      <c r="N64" s="28"/>
      <c r="O64" s="28"/>
      <c r="P64" s="28"/>
      <c r="Q64" s="28"/>
      <c r="R64" s="39"/>
      <c r="S64" s="28"/>
      <c r="T64" s="28"/>
      <c r="U64" s="28"/>
      <c r="V64" s="8"/>
    </row>
    <row r="65" spans="11:27" ht="15.75" x14ac:dyDescent="0.25">
      <c r="K65" s="69" t="s">
        <v>49</v>
      </c>
      <c r="L65" s="22">
        <f t="shared" si="2"/>
        <v>0</v>
      </c>
      <c r="M65" s="40"/>
      <c r="N65" s="28"/>
      <c r="O65" s="28"/>
      <c r="P65" s="28"/>
      <c r="Q65" s="28"/>
      <c r="R65" s="39"/>
      <c r="S65" s="28"/>
      <c r="T65" s="28"/>
      <c r="U65" s="28"/>
      <c r="V65" s="8"/>
    </row>
    <row r="66" spans="11:27" ht="15.75" x14ac:dyDescent="0.25">
      <c r="K66" s="71" t="s">
        <v>50</v>
      </c>
      <c r="L66" s="22">
        <f t="shared" si="2"/>
        <v>0</v>
      </c>
      <c r="M66" s="26"/>
      <c r="N66" s="28"/>
      <c r="O66" s="28"/>
      <c r="P66" s="28"/>
      <c r="Q66" s="28"/>
      <c r="R66" s="39"/>
      <c r="S66" s="28"/>
      <c r="T66" s="28"/>
      <c r="U66" s="28"/>
      <c r="V66" s="8"/>
    </row>
    <row r="67" spans="11:27" ht="15.75" x14ac:dyDescent="0.25">
      <c r="K67" s="71" t="s">
        <v>51</v>
      </c>
      <c r="L67" s="22">
        <f t="shared" si="2"/>
        <v>0</v>
      </c>
      <c r="M67" s="26"/>
      <c r="N67" s="28"/>
      <c r="O67" s="28"/>
      <c r="P67" s="28"/>
      <c r="Q67" s="28"/>
      <c r="R67" s="39"/>
      <c r="S67" s="28"/>
      <c r="T67" s="28"/>
      <c r="U67" s="28"/>
      <c r="V67" s="8"/>
    </row>
    <row r="68" spans="11:27" ht="18.75" customHeight="1" x14ac:dyDescent="0.25">
      <c r="K68" s="71" t="s">
        <v>52</v>
      </c>
      <c r="L68" s="22">
        <f t="shared" si="2"/>
        <v>0</v>
      </c>
      <c r="M68" s="26"/>
      <c r="N68" s="28"/>
      <c r="O68" s="28"/>
      <c r="P68" s="28"/>
      <c r="Q68" s="28"/>
      <c r="R68" s="39"/>
      <c r="S68" s="28"/>
      <c r="T68" s="28"/>
      <c r="U68" s="28"/>
      <c r="V68" s="8"/>
    </row>
    <row r="69" spans="11:27" ht="45" x14ac:dyDescent="0.25">
      <c r="K69" s="71" t="s">
        <v>53</v>
      </c>
      <c r="L69" s="22">
        <f t="shared" si="2"/>
        <v>0</v>
      </c>
      <c r="M69" s="26"/>
      <c r="N69" s="28"/>
      <c r="O69" s="28"/>
      <c r="P69" s="28"/>
      <c r="Q69" s="28"/>
      <c r="R69" s="39"/>
      <c r="S69" s="28"/>
      <c r="T69" s="28"/>
      <c r="U69" s="28"/>
      <c r="V69" s="8"/>
    </row>
    <row r="70" spans="11:27" ht="45" x14ac:dyDescent="0.25">
      <c r="K70" s="69" t="s">
        <v>54</v>
      </c>
      <c r="L70" s="22">
        <f t="shared" si="2"/>
        <v>0</v>
      </c>
      <c r="M70" s="40"/>
      <c r="N70" s="28"/>
      <c r="O70" s="28"/>
      <c r="P70" s="28"/>
      <c r="Q70" s="28"/>
      <c r="R70" s="39"/>
      <c r="S70" s="28"/>
      <c r="T70" s="28"/>
      <c r="U70" s="28"/>
      <c r="V70" s="8"/>
    </row>
    <row r="71" spans="11:27" ht="15.75" x14ac:dyDescent="0.25">
      <c r="K71" s="71" t="s">
        <v>55</v>
      </c>
      <c r="L71" s="22">
        <f t="shared" si="2"/>
        <v>0</v>
      </c>
      <c r="M71" s="26"/>
      <c r="N71" s="28"/>
      <c r="O71" s="28"/>
      <c r="P71" s="28"/>
      <c r="Q71" s="28"/>
      <c r="R71" s="39"/>
      <c r="S71" s="28"/>
      <c r="T71" s="28"/>
      <c r="U71" s="28"/>
      <c r="V71" s="8"/>
    </row>
    <row r="72" spans="11:27" ht="45" x14ac:dyDescent="0.25">
      <c r="K72" s="71" t="s">
        <v>56</v>
      </c>
      <c r="L72" s="22">
        <f t="shared" si="2"/>
        <v>0</v>
      </c>
      <c r="M72" s="26"/>
      <c r="N72" s="28"/>
      <c r="O72" s="28"/>
      <c r="P72" s="28"/>
      <c r="Q72" s="28"/>
      <c r="R72" s="39"/>
      <c r="S72" s="28"/>
      <c r="T72" s="28"/>
      <c r="U72" s="28"/>
      <c r="V72" s="8"/>
    </row>
    <row r="73" spans="11:27" ht="15.75" x14ac:dyDescent="0.25">
      <c r="K73" s="69" t="s">
        <v>57</v>
      </c>
      <c r="L73" s="22">
        <f t="shared" si="2"/>
        <v>0</v>
      </c>
      <c r="M73" s="40"/>
      <c r="N73" s="28"/>
      <c r="O73" s="28"/>
      <c r="P73" s="28"/>
      <c r="Q73" s="28"/>
      <c r="R73" s="28"/>
      <c r="S73" s="28"/>
      <c r="T73" s="28"/>
      <c r="U73" s="28"/>
      <c r="V73" s="8"/>
    </row>
    <row r="74" spans="11:27" ht="30" x14ac:dyDescent="0.25">
      <c r="K74" s="71" t="s">
        <v>58</v>
      </c>
      <c r="L74" s="22">
        <f t="shared" si="2"/>
        <v>0</v>
      </c>
      <c r="M74" s="26"/>
      <c r="N74" s="28"/>
      <c r="O74" s="28"/>
      <c r="P74" s="28"/>
      <c r="Q74" s="28"/>
      <c r="R74" s="28"/>
      <c r="S74" s="28"/>
      <c r="T74" s="28"/>
      <c r="U74" s="28"/>
      <c r="V74" s="8"/>
    </row>
    <row r="75" spans="11:27" ht="30" x14ac:dyDescent="0.25">
      <c r="K75" s="71" t="s">
        <v>59</v>
      </c>
      <c r="L75" s="22">
        <f t="shared" si="2"/>
        <v>0</v>
      </c>
      <c r="M75" s="26"/>
      <c r="N75" s="28"/>
      <c r="O75" s="28"/>
      <c r="P75" s="28"/>
      <c r="Q75" s="28"/>
      <c r="R75" s="28"/>
      <c r="S75" s="28"/>
      <c r="T75" s="28"/>
      <c r="U75" s="28"/>
      <c r="V75" s="8"/>
    </row>
    <row r="76" spans="11:27" ht="30" x14ac:dyDescent="0.25">
      <c r="K76" s="71" t="s">
        <v>60</v>
      </c>
      <c r="L76" s="22">
        <f t="shared" si="2"/>
        <v>0</v>
      </c>
      <c r="M76" s="26"/>
      <c r="N76" s="28"/>
      <c r="O76" s="28"/>
      <c r="P76" s="28"/>
      <c r="Q76" s="28"/>
      <c r="R76" s="28"/>
      <c r="S76" s="28"/>
      <c r="T76" s="28"/>
      <c r="U76" s="28"/>
      <c r="V76" s="8"/>
    </row>
    <row r="77" spans="11:27" ht="18.75" x14ac:dyDescent="0.3">
      <c r="K77" s="74" t="s">
        <v>30</v>
      </c>
      <c r="L77" s="87">
        <f t="shared" si="2"/>
        <v>34968754.270000003</v>
      </c>
      <c r="M77" s="49">
        <f>M19+M13</f>
        <v>2409584.8600000003</v>
      </c>
      <c r="N77" s="49">
        <f>N29+N19+N13</f>
        <v>2967656.14</v>
      </c>
      <c r="O77" s="49">
        <f>O13+O19+O29</f>
        <v>3150280.32</v>
      </c>
      <c r="P77" s="49">
        <f>P13+P19+P29+P55</f>
        <v>3809885.9800000004</v>
      </c>
      <c r="Q77" s="49">
        <f>Q13+Q19+Q29+Q55</f>
        <v>2458945.91</v>
      </c>
      <c r="R77" s="49">
        <f>R55+R29+R19+R13+R76</f>
        <v>2964225.02</v>
      </c>
      <c r="S77" s="14">
        <f>S13+S19+S29+S55</f>
        <v>4213207.8499999996</v>
      </c>
      <c r="T77" s="55">
        <f>T13+T19+T29</f>
        <v>2758732.29</v>
      </c>
      <c r="U77" s="14">
        <f>U13+U19+U29+U55</f>
        <v>2846656.2800000003</v>
      </c>
      <c r="V77" s="84">
        <f>V55+V29+V19+V13</f>
        <v>3828421.49</v>
      </c>
      <c r="W77" s="86">
        <f>W13+W19+W29+W55</f>
        <v>3561158.1300000004</v>
      </c>
      <c r="Y77" s="52"/>
      <c r="AA77" s="3"/>
    </row>
    <row r="78" spans="11:27" ht="15.75" x14ac:dyDescent="0.25">
      <c r="K78" s="71"/>
      <c r="L78" s="18">
        <f t="shared" ref="L78:L87" si="3">M78+N78</f>
        <v>0</v>
      </c>
      <c r="M78" s="26"/>
      <c r="N78" s="28"/>
      <c r="O78" s="28"/>
      <c r="P78" s="28"/>
      <c r="Q78" s="28"/>
      <c r="R78" s="28"/>
      <c r="S78" s="28"/>
      <c r="T78" s="28"/>
      <c r="U78" s="28"/>
      <c r="V78" s="8"/>
      <c r="W78" s="52"/>
    </row>
    <row r="79" spans="11:27" ht="15.75" x14ac:dyDescent="0.25">
      <c r="K79" s="69" t="s">
        <v>61</v>
      </c>
      <c r="L79" s="18"/>
      <c r="M79" s="40"/>
      <c r="N79" s="40"/>
      <c r="O79" s="40"/>
      <c r="P79" s="40"/>
      <c r="Q79" s="40"/>
      <c r="R79" s="40"/>
      <c r="S79" s="28"/>
      <c r="T79" s="28"/>
      <c r="U79" s="28"/>
      <c r="V79" s="8"/>
    </row>
    <row r="80" spans="11:27" ht="18.75" customHeight="1" x14ac:dyDescent="0.25">
      <c r="K80" s="69" t="s">
        <v>62</v>
      </c>
      <c r="L80" s="18">
        <f t="shared" si="3"/>
        <v>0</v>
      </c>
      <c r="M80" s="40"/>
      <c r="N80" s="28"/>
      <c r="O80" s="28"/>
      <c r="P80" s="28"/>
      <c r="Q80" s="28"/>
      <c r="R80" s="28"/>
      <c r="S80" s="28"/>
      <c r="T80" s="28"/>
      <c r="U80" s="28"/>
      <c r="V80" s="8"/>
      <c r="Y80" t="s">
        <v>90</v>
      </c>
    </row>
    <row r="81" spans="11:25" ht="34.5" customHeight="1" x14ac:dyDescent="0.25">
      <c r="K81" s="71" t="s">
        <v>63</v>
      </c>
      <c r="L81" s="18">
        <f t="shared" si="3"/>
        <v>0</v>
      </c>
      <c r="M81" s="26"/>
      <c r="N81" s="28"/>
      <c r="O81" s="28"/>
      <c r="P81" s="28"/>
      <c r="Q81" s="28"/>
      <c r="R81" s="28"/>
      <c r="S81" s="28"/>
      <c r="T81" s="28"/>
      <c r="U81" s="28"/>
      <c r="V81" s="8"/>
      <c r="Y81" s="52"/>
    </row>
    <row r="82" spans="11:25" ht="42" customHeight="1" x14ac:dyDescent="0.4">
      <c r="K82" s="71" t="s">
        <v>64</v>
      </c>
      <c r="L82" s="18">
        <f t="shared" si="3"/>
        <v>0</v>
      </c>
      <c r="M82" s="26"/>
      <c r="N82" s="28"/>
      <c r="O82" s="28"/>
      <c r="P82" s="28"/>
      <c r="Q82" s="28"/>
      <c r="R82" s="28"/>
      <c r="S82" s="12"/>
      <c r="T82" s="28"/>
      <c r="U82" s="28"/>
      <c r="V82" s="8"/>
      <c r="W82" s="10"/>
    </row>
    <row r="83" spans="11:25" ht="15.75" x14ac:dyDescent="0.25">
      <c r="K83" s="69" t="s">
        <v>65</v>
      </c>
      <c r="L83" s="18">
        <f t="shared" si="3"/>
        <v>0</v>
      </c>
      <c r="M83" s="40"/>
      <c r="N83" s="28"/>
      <c r="O83" s="28"/>
      <c r="P83" s="28"/>
      <c r="Q83" s="28"/>
      <c r="R83" s="28"/>
      <c r="S83" s="12"/>
      <c r="T83" s="28"/>
      <c r="U83" s="28"/>
      <c r="V83" s="8"/>
    </row>
    <row r="84" spans="11:25" ht="30" x14ac:dyDescent="0.25">
      <c r="K84" s="71" t="s">
        <v>66</v>
      </c>
      <c r="L84" s="18">
        <f t="shared" si="3"/>
        <v>0</v>
      </c>
      <c r="M84" s="26"/>
      <c r="N84" s="28"/>
      <c r="O84" s="50"/>
      <c r="P84" s="28"/>
      <c r="Q84" s="28"/>
      <c r="R84" s="28"/>
      <c r="S84" s="28"/>
      <c r="T84" s="28"/>
      <c r="U84" s="28"/>
      <c r="V84" s="8"/>
    </row>
    <row r="85" spans="11:25" ht="30" x14ac:dyDescent="0.25">
      <c r="K85" s="71" t="s">
        <v>67</v>
      </c>
      <c r="L85" s="18">
        <f t="shared" si="3"/>
        <v>0</v>
      </c>
      <c r="M85" s="26"/>
      <c r="N85" s="28"/>
      <c r="O85" s="50"/>
      <c r="P85" s="28"/>
      <c r="Q85" s="28"/>
      <c r="R85" s="28"/>
      <c r="S85" s="28"/>
      <c r="T85" s="28"/>
      <c r="U85" s="28"/>
      <c r="V85" s="8"/>
    </row>
    <row r="86" spans="11:25" ht="30" x14ac:dyDescent="0.25">
      <c r="K86" s="69" t="s">
        <v>68</v>
      </c>
      <c r="L86" s="18">
        <f t="shared" si="3"/>
        <v>0</v>
      </c>
      <c r="M86" s="40"/>
      <c r="N86" s="28"/>
      <c r="O86" s="28"/>
      <c r="P86" s="28"/>
      <c r="Q86" s="28"/>
      <c r="R86" s="28"/>
      <c r="S86" s="28"/>
      <c r="T86" s="28"/>
      <c r="U86" s="28"/>
      <c r="V86" s="8"/>
    </row>
    <row r="87" spans="11:25" ht="9.75" customHeight="1" x14ac:dyDescent="0.25">
      <c r="K87" s="71"/>
      <c r="L87" s="18">
        <f t="shared" si="3"/>
        <v>0</v>
      </c>
      <c r="M87" s="26"/>
      <c r="N87" s="28"/>
      <c r="O87" s="28"/>
      <c r="P87" s="28"/>
      <c r="Q87" s="28"/>
      <c r="R87" s="28"/>
      <c r="S87" s="28"/>
      <c r="T87" s="28"/>
      <c r="U87" s="28"/>
      <c r="V87" s="8"/>
    </row>
    <row r="88" spans="11:25" ht="18.75" x14ac:dyDescent="0.3">
      <c r="K88" s="74" t="s">
        <v>69</v>
      </c>
      <c r="L88" s="48">
        <f>+L13+L19+L29+L55</f>
        <v>34968754.269999996</v>
      </c>
      <c r="M88" s="49">
        <f>M77</f>
        <v>2409584.8600000003</v>
      </c>
      <c r="N88" s="49">
        <f t="shared" ref="N88:Q88" si="4">N77</f>
        <v>2967656.14</v>
      </c>
      <c r="O88" s="49">
        <f t="shared" si="4"/>
        <v>3150280.32</v>
      </c>
      <c r="P88" s="49">
        <f t="shared" si="4"/>
        <v>3809885.9800000004</v>
      </c>
      <c r="Q88" s="49">
        <f t="shared" si="4"/>
        <v>2458945.91</v>
      </c>
      <c r="R88" s="49">
        <f>R77</f>
        <v>2964225.02</v>
      </c>
      <c r="S88" s="14">
        <f>S77</f>
        <v>4213207.8499999996</v>
      </c>
      <c r="T88" s="55">
        <f>T77</f>
        <v>2758732.29</v>
      </c>
      <c r="U88" s="14">
        <f>U77</f>
        <v>2846656.2800000003</v>
      </c>
      <c r="V88" s="84">
        <f>V77</f>
        <v>3828421.49</v>
      </c>
      <c r="W88" s="92">
        <f>W13+W19+W29+W55</f>
        <v>3561158.1300000004</v>
      </c>
    </row>
    <row r="89" spans="11:25" ht="15.75" x14ac:dyDescent="0.25">
      <c r="K89" s="70"/>
      <c r="L89" s="51"/>
      <c r="M89" s="28"/>
      <c r="N89" s="28"/>
      <c r="O89" s="28"/>
      <c r="P89" s="28"/>
      <c r="Q89" s="28"/>
      <c r="R89" s="28"/>
      <c r="S89" s="28"/>
      <c r="T89" s="28"/>
      <c r="U89" s="28"/>
      <c r="V89" s="5"/>
      <c r="Y89" s="52"/>
    </row>
    <row r="90" spans="11:25" x14ac:dyDescent="0.25">
      <c r="K90" s="90" t="s">
        <v>96</v>
      </c>
      <c r="L90" s="88"/>
      <c r="M90" s="88"/>
      <c r="N90" s="88"/>
    </row>
    <row r="91" spans="11:25" x14ac:dyDescent="0.25">
      <c r="K91" s="89" t="s">
        <v>97</v>
      </c>
      <c r="L91" s="88"/>
      <c r="M91" s="88"/>
      <c r="N91" s="88"/>
    </row>
    <row r="92" spans="11:25" x14ac:dyDescent="0.25">
      <c r="K92" s="89" t="s">
        <v>98</v>
      </c>
      <c r="L92" s="88"/>
      <c r="M92" s="88"/>
      <c r="N92" s="88"/>
    </row>
    <row r="93" spans="11:25" x14ac:dyDescent="0.25">
      <c r="K93" s="89" t="s">
        <v>99</v>
      </c>
      <c r="L93" s="88"/>
      <c r="M93" s="88"/>
      <c r="N93" s="88"/>
    </row>
    <row r="94" spans="11:25" x14ac:dyDescent="0.25">
      <c r="K94" s="89" t="s">
        <v>100</v>
      </c>
      <c r="L94" s="88"/>
      <c r="M94" s="88"/>
      <c r="N94" s="88"/>
    </row>
    <row r="95" spans="11:25" x14ac:dyDescent="0.25">
      <c r="K95" s="89" t="s">
        <v>101</v>
      </c>
      <c r="L95" s="88"/>
      <c r="M95" s="88"/>
      <c r="N95" s="88"/>
    </row>
    <row r="96" spans="11:25" x14ac:dyDescent="0.25">
      <c r="K96" s="89" t="s">
        <v>102</v>
      </c>
      <c r="L96" s="88"/>
      <c r="M96" s="88"/>
      <c r="N96" s="88"/>
    </row>
    <row r="97" spans="11:16" s="88" customFormat="1" x14ac:dyDescent="0.25">
      <c r="K97" s="89"/>
    </row>
    <row r="98" spans="11:16" s="88" customFormat="1" x14ac:dyDescent="0.25">
      <c r="K98" s="89"/>
    </row>
    <row r="99" spans="11:16" s="88" customFormat="1" x14ac:dyDescent="0.25">
      <c r="K99" s="89"/>
    </row>
    <row r="101" spans="11:16" x14ac:dyDescent="0.25">
      <c r="K101" t="s">
        <v>91</v>
      </c>
    </row>
    <row r="102" spans="11:16" x14ac:dyDescent="0.25">
      <c r="K102" t="s">
        <v>88</v>
      </c>
    </row>
    <row r="103" spans="11:16" x14ac:dyDescent="0.25">
      <c r="K103" t="s">
        <v>89</v>
      </c>
    </row>
    <row r="112" spans="11:16" x14ac:dyDescent="0.25">
      <c r="P112" t="s">
        <v>90</v>
      </c>
    </row>
  </sheetData>
  <mergeCells count="5">
    <mergeCell ref="K10:R10"/>
    <mergeCell ref="K5:U5"/>
    <mergeCell ref="K6:U6"/>
    <mergeCell ref="K7:U7"/>
    <mergeCell ref="K8:U8"/>
  </mergeCells>
  <pageMargins left="0.25" right="0.25" top="0.75" bottom="0.5" header="0.3" footer="0.05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ARTESANOS3</cp:lastModifiedBy>
  <cp:lastPrinted>2021-11-10T18:19:50Z</cp:lastPrinted>
  <dcterms:created xsi:type="dcterms:W3CDTF">2018-04-17T18:57:16Z</dcterms:created>
  <dcterms:modified xsi:type="dcterms:W3CDTF">2021-12-09T14:00:09Z</dcterms:modified>
</cp:coreProperties>
</file>