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E27" i="3"/>
  <c r="G17" i="3"/>
  <c r="G11" i="3"/>
  <c r="F54" i="3"/>
  <c r="P54" i="3" s="1"/>
  <c r="F17" i="3"/>
  <c r="F11" i="3"/>
  <c r="E17" i="3"/>
  <c r="E11" i="3"/>
  <c r="D17" i="3"/>
  <c r="D11" i="3"/>
  <c r="P13" i="3"/>
  <c r="P16" i="3"/>
  <c r="P18" i="3"/>
  <c r="P20" i="3"/>
  <c r="P22" i="3"/>
  <c r="P24" i="3"/>
  <c r="P25" i="3"/>
  <c r="P28" i="3"/>
  <c r="P29" i="3"/>
  <c r="P32" i="3"/>
  <c r="P33" i="3"/>
  <c r="P34" i="3"/>
  <c r="P36" i="3"/>
  <c r="P58" i="3"/>
  <c r="P84" i="3"/>
  <c r="P12" i="3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13" i="2"/>
  <c r="H85" i="2" l="1"/>
  <c r="G85" i="2"/>
  <c r="F21" i="2"/>
  <c r="R21" i="2" s="1"/>
  <c r="F85" i="2" l="1"/>
  <c r="I56" i="2"/>
  <c r="R56" i="2" l="1"/>
  <c r="I85" i="2"/>
  <c r="R85" i="2" s="1"/>
  <c r="D85" i="1"/>
</calcChain>
</file>

<file path=xl/sharedStrings.xml><?xml version="1.0" encoding="utf-8"?>
<sst xmlns="http://schemas.openxmlformats.org/spreadsheetml/2006/main" count="303" uniqueCount="120">
  <si>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</si>
  <si>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</si>
  <si>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</si>
  <si>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</si>
  <si>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</si>
  <si>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</si>
  <si>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</si>
  <si>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</si>
  <si>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</si>
  <si>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</si>
  <si>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</si>
  <si>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</si>
  <si>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</si>
  <si>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</si>
  <si>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</si>
  <si>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</si>
  <si>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</si>
  <si>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</si>
  <si>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</si>
  <si>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</si>
  <si>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</si>
  <si>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</si>
  <si>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</si>
  <si>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</si>
  <si>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</si>
  <si>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</si>
  <si>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</si>
  <si>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</si>
  <si>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</si>
  <si>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</si>
  <si>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</si>
  <si>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</si>
  <si>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</si>
  <si>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</si>
  <si>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</si>
  <si>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</si>
  <si>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</si>
  <si>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</si>
  <si>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</si>
  <si>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</si>
  <si>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</si>
  <si>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</si>
  <si>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</si>
  <si>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</si>
  <si>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</si>
  <si>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</si>
  <si>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</si>
  <si>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</si>
  <si>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</si>
  <si>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</si>
  <si>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</si>
  <si>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</si>
  <si>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</si>
  <si>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</si>
  <si>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</si>
  <si>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</si>
  <si>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</si>
  <si>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</si>
  <si>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</si>
  <si>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</si>
  <si>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</si>
  <si>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</si>
  <si>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</si>
  <si>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</si>
  <si>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</si>
  <si>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</si>
  <si>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</si>
  <si>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</si>
  <si>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</si>
  <si>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</si>
  <si>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</si>
  <si>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</si>
  <si>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</si>
  <si>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</si>
  <si>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</si>
  <si>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</si>
  <si>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</si>
  <si>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</si>
  <si>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</si>
  <si>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</si>
  <si>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</si>
  <si>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</si>
  <si>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</si>
  <si>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</si>
  <si>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</si>
  <si>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</si>
  <si>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</si>
  <si>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</si>
  <si>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</si>
  <si>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</si>
  <si>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</si>
  <si>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</si>
  <si>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</si>
  <si>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</si>
  <si>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</si>
  <si>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</si>
  <si>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</si>
  <si>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 xml:space="preserve">DIRECCIÓN DE FOMENTO Y DESARROLLO DE LA ARTESANIA NACIONAL </t>
  </si>
  <si>
    <t>2.3.2-  TESTILES Y VESTUARIOS</t>
  </si>
  <si>
    <t>recepción de conformidad de obras, bienes y servicios oportunamente contratados o, en los casos</t>
  </si>
  <si>
    <t>de gastos sin contraprestación, por haberse cumplido los requisitos administrativos dispuestos por</t>
  </si>
  <si>
    <t>el reglamento de la presente Ley</t>
  </si>
  <si>
    <t xml:space="preserve">                            Preparado:</t>
  </si>
  <si>
    <t xml:space="preserve">                    Analista de Presupuesto                                                                                                                                                                                            Enc. Financiero</t>
  </si>
  <si>
    <t xml:space="preserve">                      Lic. Yoselin Luciano A.                                                                                                                                                                                           Lic. Julio C. Beltre T.</t>
  </si>
  <si>
    <t>Aprobado por :</t>
  </si>
  <si>
    <t xml:space="preserve">                      Lic. Yoselin Luciano A.                                                                                                                                                                                                Lic. Julio C. Beltre T.</t>
  </si>
  <si>
    <t xml:space="preserve">                    Analista de Presupuesto                                                                                                                                                                                                    Enc. Financiero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</si>
  <si>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</si>
  <si>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8"/>
        <color theme="1"/>
        <rFont val="Calibri"/>
        <family val="2"/>
        <scheme val="minor"/>
      </rPr>
      <t>Presupuesto modificado</t>
    </r>
    <r>
      <rPr>
        <sz val="8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</si>
  <si>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</t>
    </r>
    <r>
      <rPr>
        <sz val="9"/>
        <color theme="1"/>
        <rFont val="Calibri"/>
        <family val="2"/>
        <scheme val="minor"/>
      </rPr>
      <t>: Son los recursos financieros que surgen con la obligación de pago por la</t>
    </r>
  </si>
  <si>
    <t>MINISTERIO DE INDUSTRIA COMERCIO Y MIPYMES</t>
  </si>
  <si>
    <t>{Ministerio de Industria Comercio y Mipymes}</t>
  </si>
  <si>
    <t xml:space="preserve"> {2022}</t>
  </si>
  <si>
    <t>DIRECCIÓN DE FOMENTO Y DESARROLLO DE LA ARTESANIA NACIONAL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</si>
  <si>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</si>
  <si>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</si>
  <si>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 xml:space="preserve">        Aprobado :</t>
  </si>
  <si>
    <t xml:space="preserve">                   Aprobado Por</t>
  </si>
  <si>
    <t xml:space="preserve">Dirección de Fomento y Desarrollo de la artesania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</si>
</sst>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4" fontId="8" fillId="0" borderId="0" xfId="0" applyNumberFormat="1" applyFont="1" applyAlignment="1">
      <alignment horizontal="right" wrapText="1"/>
    </xf>
    <xf numFmtId="164" fontId="0" fillId="0" borderId="0" xfId="0" applyNumberFormat="1"/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Font="1"/>
    <xf numFmtId="0" fontId="0" fillId="0" borderId="0" xfId="0" applyAlignment="1">
      <alignment horizontal="right"/>
    </xf>
    <xf numFmtId="165" fontId="9" fillId="2" borderId="2" xfId="0" applyNumberFormat="1" applyFont="1" applyFill="1" applyBorder="1"/>
    <xf numFmtId="4" fontId="0" fillId="0" borderId="7" xfId="0" applyNumberFormat="1" applyBorder="1"/>
    <xf numFmtId="4" fontId="0" fillId="0" borderId="0" xfId="0" applyNumberFormat="1" applyAlignment="1">
      <alignment horizontal="left" indent="2"/>
    </xf>
    <xf numFmtId="164" fontId="0" fillId="4" borderId="0" xfId="0" applyNumberFormat="1" applyFill="1"/>
    <xf numFmtId="0" fontId="10" fillId="0" borderId="0" xfId="0" applyFont="1"/>
    <xf numFmtId="165" fontId="0" fillId="0" borderId="0" xfId="0" applyNumberFormat="1" applyAlignment="1">
      <alignment horizontal="right"/>
    </xf>
    <xf numFmtId="165" fontId="3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0" fontId="10" fillId="0" borderId="0" xfId="0" applyFont="1" applyBorder="1"/>
    <xf numFmtId="0" fontId="12" fillId="0" borderId="0" xfId="0" applyFont="1"/>
    <xf numFmtId="4" fontId="3" fillId="4" borderId="0" xfId="0" applyNumberFormat="1" applyFont="1" applyFill="1"/>
    <xf numFmtId="0" fontId="13" fillId="0" borderId="0" xfId="0" applyFont="1"/>
    <xf numFmtId="0" fontId="0" fillId="0" borderId="0" xfId="0" applyBorder="1"/>
    <xf numFmtId="0" fontId="0" fillId="0" borderId="13" xfId="0" applyBorder="1"/>
    <xf numFmtId="0" fontId="14" fillId="0" borderId="1" xfId="0" applyFont="1" applyBorder="1" applyAlignment="1">
      <alignment horizontal="left"/>
    </xf>
    <xf numFmtId="165" fontId="14" fillId="0" borderId="1" xfId="0" applyNumberFormat="1" applyFont="1" applyBorder="1"/>
    <xf numFmtId="0" fontId="14" fillId="0" borderId="0" xfId="0" applyFont="1" applyAlignment="1">
      <alignment horizontal="left" indent="1"/>
    </xf>
    <xf numFmtId="4" fontId="14" fillId="0" borderId="0" xfId="0" applyNumberFormat="1" applyFont="1"/>
    <xf numFmtId="0" fontId="15" fillId="0" borderId="0" xfId="0" applyFont="1" applyAlignment="1">
      <alignment horizontal="left" indent="2"/>
    </xf>
    <xf numFmtId="4" fontId="15" fillId="0" borderId="0" xfId="0" applyNumberFormat="1" applyFont="1"/>
    <xf numFmtId="0" fontId="15" fillId="0" borderId="0" xfId="0" applyFont="1"/>
    <xf numFmtId="4" fontId="16" fillId="0" borderId="0" xfId="0" applyNumberFormat="1" applyFont="1"/>
    <xf numFmtId="0" fontId="17" fillId="2" borderId="2" xfId="0" applyFont="1" applyFill="1" applyBorder="1" applyAlignment="1">
      <alignment vertical="center"/>
    </xf>
    <xf numFmtId="4" fontId="18" fillId="0" borderId="0" xfId="0" applyNumberFormat="1" applyFont="1"/>
    <xf numFmtId="4" fontId="19" fillId="4" borderId="0" xfId="0" applyNumberFormat="1" applyFont="1" applyFill="1"/>
    <xf numFmtId="0" fontId="13" fillId="0" borderId="0" xfId="0" applyFont="1" applyBorder="1"/>
    <xf numFmtId="0" fontId="10" fillId="0" borderId="15" xfId="0" applyFont="1" applyBorder="1"/>
    <xf numFmtId="0" fontId="13" fillId="0" borderId="15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3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10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top" wrapText="1" readingOrder="1"/>
    </xf>
    <xf numFmtId="0" fontId="21" fillId="0" borderId="0" xfId="0" applyFont="1" applyBorder="1" applyAlignment="1">
      <alignment horizontal="center" vertical="top" wrapText="1" readingOrder="1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87631</xdr:colOff>
      <xdr:row>4</xdr:row>
      <xdr:rowOff>163831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10088881" y="117348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1</xdr:col>
      <xdr:colOff>676275</xdr:colOff>
      <xdr:row>2</xdr:row>
      <xdr:rowOff>228600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542925"/>
          <a:ext cx="47625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</a:t>
          </a:r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914400</xdr:colOff>
      <xdr:row>5</xdr:row>
      <xdr:rowOff>152843</xdr:rowOff>
    </xdr:to>
    <xdr:pic>
      <xdr:nvPicPr>
        <xdr:cNvPr id="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676400" cy="9815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561975</xdr:colOff>
      <xdr:row>2</xdr:row>
      <xdr:rowOff>85725</xdr:rowOff>
    </xdr:from>
    <xdr:to>
      <xdr:col>9</xdr:col>
      <xdr:colOff>752475</xdr:colOff>
      <xdr:row>7</xdr:row>
      <xdr:rowOff>45498</xdr:rowOff>
    </xdr:to>
    <xdr:pic>
      <xdr:nvPicPr>
        <xdr:cNvPr id="8" name="Imagen 7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225" y="466725"/>
          <a:ext cx="1714500" cy="118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1163955</xdr:colOff>
      <xdr:row>5</xdr:row>
      <xdr:rowOff>19050</xdr:rowOff>
    </xdr:from>
    <xdr:to>
      <xdr:col>13</xdr:col>
      <xdr:colOff>1209674</xdr:colOff>
      <xdr:row>5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 flipV="1">
          <a:off x="20871180" y="1228725"/>
          <a:ext cx="45719" cy="47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2</xdr:col>
      <xdr:colOff>9525</xdr:colOff>
      <xdr:row>1</xdr:row>
      <xdr:rowOff>102974</xdr:rowOff>
    </xdr:from>
    <xdr:to>
      <xdr:col>2</xdr:col>
      <xdr:colOff>1685925</xdr:colOff>
      <xdr:row>5</xdr:row>
      <xdr:rowOff>65317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93474"/>
          <a:ext cx="1676400" cy="9815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476250</xdr:colOff>
      <xdr:row>0</xdr:row>
      <xdr:rowOff>0</xdr:rowOff>
    </xdr:from>
    <xdr:to>
      <xdr:col>16</xdr:col>
      <xdr:colOff>742950</xdr:colOff>
      <xdr:row>3</xdr:row>
      <xdr:rowOff>254068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4650" y="0"/>
          <a:ext cx="1438275" cy="99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628650</xdr:colOff>
      <xdr:row>5</xdr:row>
      <xdr:rowOff>38100</xdr:rowOff>
    </xdr:from>
    <xdr:to>
      <xdr:col>15</xdr:col>
      <xdr:colOff>707572</xdr:colOff>
      <xdr:row>5</xdr:row>
      <xdr:rowOff>83819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 flipH="1" flipV="1">
          <a:off x="21052971" y="1262743"/>
          <a:ext cx="78922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13605</xdr:colOff>
      <xdr:row>2</xdr:row>
      <xdr:rowOff>219076</xdr:rowOff>
    </xdr:from>
    <xdr:to>
      <xdr:col>1</xdr:col>
      <xdr:colOff>59324</xdr:colOff>
      <xdr:row>2</xdr:row>
      <xdr:rowOff>264795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 flipH="1">
          <a:off x="775605" y="60007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</a:t>
          </a:r>
          <a:endParaRPr lang="es-US" sz="1100"/>
        </a:p>
      </xdr:txBody>
    </xdr:sp>
    <xdr:clientData/>
  </xdr:twoCellAnchor>
  <xdr:twoCellAnchor editAs="oneCell">
    <xdr:from>
      <xdr:col>14</xdr:col>
      <xdr:colOff>408215</xdr:colOff>
      <xdr:row>2</xdr:row>
      <xdr:rowOff>48986</xdr:rowOff>
    </xdr:from>
    <xdr:to>
      <xdr:col>15</xdr:col>
      <xdr:colOff>948419</xdr:colOff>
      <xdr:row>5</xdr:row>
      <xdr:rowOff>202361</xdr:rowOff>
    </xdr:to>
    <xdr:pic>
      <xdr:nvPicPr>
        <xdr:cNvPr id="4" name="Imagen 3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4465" y="429986"/>
          <a:ext cx="1438275" cy="99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413657</xdr:colOff>
      <xdr:row>1</xdr:row>
      <xdr:rowOff>55789</xdr:rowOff>
    </xdr:from>
    <xdr:to>
      <xdr:col>2</xdr:col>
      <xdr:colOff>1328057</xdr:colOff>
      <xdr:row>5</xdr:row>
      <xdr:rowOff>3164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657" y="246289"/>
          <a:ext cx="1676400" cy="9815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3"/>
  <sheetViews>
    <sheetView showGridLines="0" tabSelected="1" topLeftCell="C1" workbookViewId="0">
      <selection activeCell="C5" sqref="C5:E5"/>
    </sheetView>
  </sheetViews>
  <sheetFormatPr baseColWidth="10" defaultColWidth="11.42578125" defaultRowHeight="15" x14ac:dyDescent="0.25"/>
  <cols>
    <col min="3" max="3" width="92.85546875" customWidth="1"/>
    <col min="4" max="4" width="17.5703125" customWidth="1"/>
    <col min="5" max="5" width="16.7109375" customWidth="1"/>
  </cols>
  <sheetData>
    <row r="3" spans="2:16" ht="28.5" customHeight="1" x14ac:dyDescent="0.25">
      <c r="C3" s="79" t="s">
        <v>112</v>
      </c>
      <c r="D3" s="80"/>
      <c r="E3" s="80"/>
      <c r="F3" s="24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77" t="s">
        <v>119</v>
      </c>
      <c r="D4" s="78"/>
      <c r="E4" s="78"/>
      <c r="F4" s="23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86" t="s">
        <v>113</v>
      </c>
      <c r="D5" s="87"/>
      <c r="E5" s="87"/>
      <c r="F5" s="22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81" t="s">
        <v>76</v>
      </c>
      <c r="D6" s="82"/>
      <c r="E6" s="82"/>
      <c r="F6" s="21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81" t="s">
        <v>77</v>
      </c>
      <c r="D7" s="82"/>
      <c r="E7" s="8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83" t="s">
        <v>66</v>
      </c>
      <c r="D9" s="84" t="s">
        <v>94</v>
      </c>
      <c r="E9" s="84" t="s">
        <v>93</v>
      </c>
      <c r="F9" s="8"/>
    </row>
    <row r="10" spans="2:16" ht="23.25" customHeight="1" x14ac:dyDescent="0.25">
      <c r="C10" s="83"/>
      <c r="D10" s="85"/>
      <c r="E10" s="8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>
        <v>25684000</v>
      </c>
      <c r="F13" s="8"/>
    </row>
    <row r="14" spans="2:16" x14ac:dyDescent="0.25">
      <c r="C14" s="5" t="s">
        <v>3</v>
      </c>
      <c r="D14" s="6">
        <v>2692000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>
        <v>2152000</v>
      </c>
      <c r="F16" s="8"/>
    </row>
    <row r="17" spans="3:6" x14ac:dyDescent="0.25">
      <c r="C17" s="5" t="s">
        <v>6</v>
      </c>
      <c r="D17" s="6">
        <v>3823056</v>
      </c>
      <c r="F17" s="8"/>
    </row>
    <row r="18" spans="3:6" x14ac:dyDescent="0.25">
      <c r="C18" s="3" t="s">
        <v>7</v>
      </c>
      <c r="D18" s="4"/>
      <c r="F18" s="8"/>
    </row>
    <row r="19" spans="3:6" x14ac:dyDescent="0.25">
      <c r="C19" s="5" t="s">
        <v>8</v>
      </c>
      <c r="D19" s="6">
        <v>1529600</v>
      </c>
      <c r="F19" s="8"/>
    </row>
    <row r="20" spans="3:6" x14ac:dyDescent="0.25">
      <c r="C20" s="5" t="s">
        <v>9</v>
      </c>
      <c r="D20" s="6">
        <v>200000</v>
      </c>
      <c r="F20" s="8"/>
    </row>
    <row r="21" spans="3:6" x14ac:dyDescent="0.25">
      <c r="C21" s="5" t="s">
        <v>10</v>
      </c>
      <c r="D21" s="6">
        <v>1500000</v>
      </c>
      <c r="F21" s="8"/>
    </row>
    <row r="22" spans="3:6" x14ac:dyDescent="0.25">
      <c r="C22" s="5" t="s">
        <v>11</v>
      </c>
      <c r="F22" s="8"/>
    </row>
    <row r="23" spans="3:6" x14ac:dyDescent="0.25">
      <c r="C23" s="5" t="s">
        <v>12</v>
      </c>
      <c r="D23" s="6">
        <v>261000</v>
      </c>
    </row>
    <row r="24" spans="3:6" x14ac:dyDescent="0.25">
      <c r="C24" s="5" t="s">
        <v>13</v>
      </c>
      <c r="D24" s="6">
        <v>128400</v>
      </c>
    </row>
    <row r="25" spans="3:6" x14ac:dyDescent="0.25">
      <c r="C25" s="5" t="s">
        <v>14</v>
      </c>
      <c r="D25" s="6">
        <v>225000</v>
      </c>
    </row>
    <row r="26" spans="3:6" x14ac:dyDescent="0.25">
      <c r="C26" s="5" t="s">
        <v>15</v>
      </c>
      <c r="D26" s="6">
        <v>7184317</v>
      </c>
    </row>
    <row r="27" spans="3:6" x14ac:dyDescent="0.25">
      <c r="C27" s="5" t="s">
        <v>16</v>
      </c>
      <c r="D27" s="6">
        <v>300000</v>
      </c>
    </row>
    <row r="28" spans="3:6" x14ac:dyDescent="0.25">
      <c r="C28" s="3" t="s">
        <v>17</v>
      </c>
      <c r="D28" s="4"/>
    </row>
    <row r="29" spans="3:6" x14ac:dyDescent="0.25">
      <c r="C29" s="5" t="s">
        <v>18</v>
      </c>
      <c r="D29" s="6">
        <v>37000</v>
      </c>
    </row>
    <row r="30" spans="3:6" x14ac:dyDescent="0.25">
      <c r="C30" s="5" t="s">
        <v>19</v>
      </c>
      <c r="D30" s="6"/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>
        <v>5631898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28">
        <v>2203500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205000</v>
      </c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/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x14ac:dyDescent="0.25">
      <c r="C54" s="3" t="s">
        <v>43</v>
      </c>
      <c r="D54" s="4"/>
    </row>
    <row r="55" spans="3:4" x14ac:dyDescent="0.25">
      <c r="C55" s="5" t="s">
        <v>44</v>
      </c>
      <c r="D55" s="6">
        <v>252000</v>
      </c>
    </row>
    <row r="56" spans="3:4" x14ac:dyDescent="0.25">
      <c r="C56" s="5" t="s">
        <v>45</v>
      </c>
      <c r="D56" s="6"/>
    </row>
    <row r="57" spans="3:4" x14ac:dyDescent="0.25">
      <c r="C57" s="5" t="s">
        <v>46</v>
      </c>
      <c r="D57" s="6"/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>
        <v>86000</v>
      </c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10" t="s">
        <v>65</v>
      </c>
      <c r="D85" s="9">
        <f>SUM(D13:D84)</f>
        <v>54094771</v>
      </c>
      <c r="E85" s="9"/>
    </row>
    <row r="90" spans="3:5" ht="15.75" thickBot="1" x14ac:dyDescent="0.3"/>
    <row r="91" spans="3:5" ht="26.25" customHeight="1" thickBot="1" x14ac:dyDescent="0.3">
      <c r="C91" s="27" t="s">
        <v>95</v>
      </c>
    </row>
    <row r="92" spans="3:5" ht="33.75" customHeight="1" thickBot="1" x14ac:dyDescent="0.3">
      <c r="C92" s="25" t="s">
        <v>96</v>
      </c>
    </row>
    <row r="93" spans="3:5" ht="15.75" thickBot="1" x14ac:dyDescent="0.3">
      <c r="C93" s="26" t="s">
        <v>115</v>
      </c>
    </row>
    <row r="94" spans="3:5" x14ac:dyDescent="0.25">
      <c r="C94" s="72" t="s">
        <v>99</v>
      </c>
    </row>
    <row r="95" spans="3:5" x14ac:dyDescent="0.25">
      <c r="C95" s="70" t="s">
        <v>100</v>
      </c>
    </row>
    <row r="96" spans="3:5" ht="15.75" thickBot="1" x14ac:dyDescent="0.3">
      <c r="C96" s="71" t="s">
        <v>101</v>
      </c>
    </row>
    <row r="97" spans="3:5" x14ac:dyDescent="0.25">
      <c r="C97" s="49"/>
    </row>
    <row r="98" spans="3:5" x14ac:dyDescent="0.25">
      <c r="C98" s="49"/>
    </row>
    <row r="101" spans="3:5" x14ac:dyDescent="0.25">
      <c r="C101" t="s">
        <v>102</v>
      </c>
      <c r="E101" t="s">
        <v>117</v>
      </c>
    </row>
    <row r="102" spans="3:5" x14ac:dyDescent="0.25">
      <c r="C102" t="s">
        <v>106</v>
      </c>
    </row>
    <row r="103" spans="3:5" x14ac:dyDescent="0.25">
      <c r="C103" t="s">
        <v>107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14"/>
  <sheetViews>
    <sheetView showGridLines="0" topLeftCell="D61" workbookViewId="0">
      <selection activeCell="D101" sqref="D101:K104"/>
    </sheetView>
  </sheetViews>
  <sheetFormatPr baseColWidth="10" defaultColWidth="11.42578125" defaultRowHeight="15" x14ac:dyDescent="0.25"/>
  <cols>
    <col min="3" max="3" width="97.28515625" customWidth="1"/>
    <col min="4" max="4" width="31.85546875" customWidth="1"/>
    <col min="5" max="5" width="14.7109375" customWidth="1"/>
    <col min="6" max="6" width="19.28515625" customWidth="1"/>
    <col min="7" max="7" width="16.42578125" customWidth="1"/>
    <col min="8" max="8" width="15.7109375" customWidth="1"/>
    <col min="9" max="10" width="14.7109375" customWidth="1"/>
    <col min="11" max="11" width="19.5703125" customWidth="1"/>
    <col min="12" max="12" width="15.140625" customWidth="1"/>
    <col min="13" max="13" width="13.28515625" customWidth="1"/>
    <col min="14" max="14" width="18.7109375" customWidth="1"/>
    <col min="15" max="15" width="19.140625" customWidth="1"/>
    <col min="16" max="16" width="17.5703125" customWidth="1"/>
    <col min="17" max="17" width="20.28515625" customWidth="1"/>
    <col min="18" max="18" width="14.140625" bestFit="1" customWidth="1"/>
    <col min="19" max="19" width="13.140625" bestFit="1" customWidth="1"/>
  </cols>
  <sheetData>
    <row r="3" spans="3:19" ht="28.5" customHeight="1" x14ac:dyDescent="0.25">
      <c r="C3" s="79" t="s">
        <v>111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3:19" ht="21" customHeight="1" x14ac:dyDescent="0.25">
      <c r="C4" s="91" t="s">
        <v>97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3:19" ht="15.75" x14ac:dyDescent="0.25">
      <c r="C5" s="86">
        <v>2022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3:19" ht="15.75" customHeight="1" x14ac:dyDescent="0.25">
      <c r="C6" s="81" t="s">
        <v>92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3:19" ht="15.75" customHeight="1" x14ac:dyDescent="0.25">
      <c r="C7" s="82" t="s">
        <v>77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9" spans="3:19" ht="25.5" customHeight="1" x14ac:dyDescent="0.25">
      <c r="C9" s="83" t="s">
        <v>66</v>
      </c>
      <c r="D9" s="84" t="s">
        <v>94</v>
      </c>
      <c r="E9" s="84" t="s">
        <v>93</v>
      </c>
      <c r="F9" s="88" t="s">
        <v>91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0"/>
    </row>
    <row r="10" spans="3:19" x14ac:dyDescent="0.25">
      <c r="C10" s="83"/>
      <c r="D10" s="85"/>
      <c r="E10" s="85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16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</row>
    <row r="13" spans="3:19" x14ac:dyDescent="0.25">
      <c r="C13" s="5" t="s">
        <v>2</v>
      </c>
      <c r="D13" s="40">
        <v>25684000</v>
      </c>
      <c r="E13" s="6"/>
      <c r="F13" s="33">
        <v>2041000</v>
      </c>
      <c r="G13" s="30">
        <v>2044071.07</v>
      </c>
      <c r="H13" s="30">
        <v>2345600</v>
      </c>
      <c r="I13" s="30">
        <v>2563286.0499999998</v>
      </c>
      <c r="R13" s="29">
        <f>SUM(F13:Q13)</f>
        <v>8993957.120000001</v>
      </c>
    </row>
    <row r="14" spans="3:19" x14ac:dyDescent="0.25">
      <c r="C14" s="5" t="s">
        <v>3</v>
      </c>
      <c r="D14" s="40">
        <v>2692000</v>
      </c>
      <c r="E14" s="6"/>
      <c r="F14" s="6">
        <v>45000</v>
      </c>
      <c r="G14" s="36">
        <v>45000</v>
      </c>
      <c r="H14" s="30">
        <v>45000</v>
      </c>
      <c r="I14" s="30">
        <v>1429305.54</v>
      </c>
      <c r="R14" s="29">
        <f t="shared" ref="R14:R77" si="0">SUM(F14:Q14)</f>
        <v>1564305.54</v>
      </c>
    </row>
    <row r="15" spans="3:19" x14ac:dyDescent="0.25">
      <c r="C15" s="5" t="s">
        <v>4</v>
      </c>
      <c r="D15" s="40"/>
      <c r="E15" s="6"/>
      <c r="F15" s="6"/>
      <c r="R15" s="29">
        <f t="shared" si="0"/>
        <v>0</v>
      </c>
      <c r="S15" s="18"/>
    </row>
    <row r="16" spans="3:19" x14ac:dyDescent="0.25">
      <c r="C16" s="5" t="s">
        <v>5</v>
      </c>
      <c r="D16" s="40">
        <v>2152000</v>
      </c>
      <c r="E16" s="6"/>
      <c r="F16" s="6"/>
      <c r="I16" s="31"/>
      <c r="R16" s="29">
        <f t="shared" si="0"/>
        <v>0</v>
      </c>
    </row>
    <row r="17" spans="3:18" x14ac:dyDescent="0.25">
      <c r="C17" s="5" t="s">
        <v>6</v>
      </c>
      <c r="D17" s="40">
        <v>3823056</v>
      </c>
      <c r="E17" s="6"/>
      <c r="F17" s="6">
        <v>310753.3</v>
      </c>
      <c r="G17" s="30">
        <v>305401.8</v>
      </c>
      <c r="H17" s="30">
        <v>349663.51</v>
      </c>
      <c r="I17" s="30">
        <v>360095.23</v>
      </c>
      <c r="R17" s="29">
        <f t="shared" si="0"/>
        <v>1325913.8399999999</v>
      </c>
    </row>
    <row r="18" spans="3:18" x14ac:dyDescent="0.25">
      <c r="C18" s="3" t="s">
        <v>7</v>
      </c>
      <c r="D18" s="41"/>
      <c r="E18" s="4"/>
      <c r="F18" s="4"/>
      <c r="R18" s="29">
        <f t="shared" si="0"/>
        <v>0</v>
      </c>
    </row>
    <row r="19" spans="3:18" x14ac:dyDescent="0.25">
      <c r="C19" s="5" t="s">
        <v>8</v>
      </c>
      <c r="D19" s="40">
        <v>1529600</v>
      </c>
      <c r="E19" s="6"/>
      <c r="F19" s="6">
        <v>123117.29</v>
      </c>
      <c r="G19" s="30">
        <v>119040.67</v>
      </c>
      <c r="H19" s="30">
        <v>117851.38</v>
      </c>
      <c r="I19" s="30">
        <v>114578.17</v>
      </c>
      <c r="R19" s="29">
        <f t="shared" si="0"/>
        <v>474587.50999999995</v>
      </c>
    </row>
    <row r="20" spans="3:18" x14ac:dyDescent="0.25">
      <c r="C20" s="5" t="s">
        <v>9</v>
      </c>
      <c r="D20" s="40">
        <v>200000</v>
      </c>
      <c r="E20" s="6"/>
      <c r="F20" s="6"/>
      <c r="I20" s="32"/>
      <c r="R20" s="29">
        <f t="shared" si="0"/>
        <v>0</v>
      </c>
    </row>
    <row r="21" spans="3:18" x14ac:dyDescent="0.25">
      <c r="C21" s="5" t="s">
        <v>10</v>
      </c>
      <c r="D21" s="40">
        <v>1500000</v>
      </c>
      <c r="E21" s="6"/>
      <c r="F21" s="29">
        <f>F36</f>
        <v>0</v>
      </c>
      <c r="G21" s="30">
        <v>102742.5</v>
      </c>
      <c r="H21" s="30">
        <v>321933.86</v>
      </c>
      <c r="I21" s="30"/>
      <c r="R21" s="29">
        <f t="shared" si="0"/>
        <v>424676.36</v>
      </c>
    </row>
    <row r="22" spans="3:18" x14ac:dyDescent="0.25">
      <c r="C22" s="5" t="s">
        <v>11</v>
      </c>
      <c r="D22" s="40"/>
      <c r="E22" s="6"/>
      <c r="F22" s="29"/>
      <c r="R22" s="29">
        <f t="shared" si="0"/>
        <v>0</v>
      </c>
    </row>
    <row r="23" spans="3:18" x14ac:dyDescent="0.25">
      <c r="C23" s="5" t="s">
        <v>12</v>
      </c>
      <c r="D23" s="40">
        <v>261000</v>
      </c>
      <c r="E23" s="6"/>
      <c r="I23" s="30">
        <v>42000</v>
      </c>
      <c r="R23" s="29">
        <f t="shared" si="0"/>
        <v>42000</v>
      </c>
    </row>
    <row r="24" spans="3:18" x14ac:dyDescent="0.25">
      <c r="C24" s="5" t="s">
        <v>13</v>
      </c>
      <c r="D24" s="40">
        <v>128400</v>
      </c>
      <c r="E24" s="6"/>
      <c r="I24" s="30"/>
      <c r="R24" s="29">
        <f t="shared" si="0"/>
        <v>0</v>
      </c>
    </row>
    <row r="25" spans="3:18" x14ac:dyDescent="0.25">
      <c r="C25" s="5" t="s">
        <v>14</v>
      </c>
      <c r="D25" s="40">
        <v>225000</v>
      </c>
      <c r="E25" s="6"/>
      <c r="I25" s="30">
        <v>8681.76</v>
      </c>
      <c r="R25" s="29">
        <f t="shared" si="0"/>
        <v>8681.76</v>
      </c>
    </row>
    <row r="26" spans="3:18" x14ac:dyDescent="0.25">
      <c r="C26" s="5" t="s">
        <v>15</v>
      </c>
      <c r="D26" s="40">
        <v>7184317</v>
      </c>
      <c r="E26" s="6"/>
      <c r="F26" s="34"/>
      <c r="G26" s="30">
        <v>102896</v>
      </c>
      <c r="H26" s="30"/>
      <c r="I26" s="30">
        <v>8260</v>
      </c>
      <c r="R26" s="29">
        <f t="shared" si="0"/>
        <v>111156</v>
      </c>
    </row>
    <row r="27" spans="3:18" x14ac:dyDescent="0.25">
      <c r="C27" s="5" t="s">
        <v>16</v>
      </c>
      <c r="D27" s="40">
        <v>300000</v>
      </c>
      <c r="E27" s="6"/>
      <c r="I27" s="30"/>
      <c r="R27" s="29">
        <f t="shared" si="0"/>
        <v>0</v>
      </c>
    </row>
    <row r="28" spans="3:18" x14ac:dyDescent="0.25">
      <c r="C28" s="3" t="s">
        <v>17</v>
      </c>
      <c r="D28" s="41"/>
      <c r="E28" s="4"/>
      <c r="R28" s="29">
        <f t="shared" si="0"/>
        <v>0</v>
      </c>
    </row>
    <row r="29" spans="3:18" x14ac:dyDescent="0.25">
      <c r="C29" s="5" t="s">
        <v>18</v>
      </c>
      <c r="D29" s="40">
        <v>37000</v>
      </c>
      <c r="E29" s="6"/>
      <c r="H29" s="30">
        <v>7015.05</v>
      </c>
      <c r="I29" s="30">
        <v>31883.599999999999</v>
      </c>
      <c r="R29" s="29">
        <f t="shared" si="0"/>
        <v>38898.65</v>
      </c>
    </row>
    <row r="30" spans="3:18" x14ac:dyDescent="0.25">
      <c r="C30" s="37" t="s">
        <v>98</v>
      </c>
      <c r="D30" s="40">
        <v>6238.48</v>
      </c>
      <c r="E30" s="6"/>
      <c r="I30" s="30">
        <v>6238.48</v>
      </c>
      <c r="R30" s="29">
        <f t="shared" si="0"/>
        <v>6238.48</v>
      </c>
    </row>
    <row r="31" spans="3:18" x14ac:dyDescent="0.25">
      <c r="C31" s="5" t="s">
        <v>20</v>
      </c>
      <c r="D31" s="40"/>
      <c r="E31" s="6"/>
      <c r="R31" s="29">
        <f t="shared" si="0"/>
        <v>0</v>
      </c>
    </row>
    <row r="32" spans="3:18" x14ac:dyDescent="0.25">
      <c r="C32" s="5" t="s">
        <v>21</v>
      </c>
      <c r="D32" s="40">
        <v>5631898</v>
      </c>
      <c r="E32" s="6"/>
      <c r="I32" s="30"/>
      <c r="R32" s="29">
        <f t="shared" si="0"/>
        <v>0</v>
      </c>
    </row>
    <row r="33" spans="3:19" x14ac:dyDescent="0.25">
      <c r="C33" s="5" t="s">
        <v>22</v>
      </c>
      <c r="D33" s="40"/>
      <c r="E33" s="6"/>
      <c r="I33" s="30">
        <v>345796.46</v>
      </c>
      <c r="R33" s="29">
        <f t="shared" si="0"/>
        <v>345796.46</v>
      </c>
    </row>
    <row r="34" spans="3:19" x14ac:dyDescent="0.25">
      <c r="C34" s="5" t="s">
        <v>23</v>
      </c>
      <c r="D34" s="40"/>
      <c r="E34" s="6"/>
      <c r="I34" s="30">
        <v>224073.88</v>
      </c>
      <c r="R34" s="29">
        <f t="shared" si="0"/>
        <v>224073.88</v>
      </c>
    </row>
    <row r="35" spans="3:19" x14ac:dyDescent="0.25">
      <c r="C35" s="5" t="s">
        <v>24</v>
      </c>
      <c r="D35" s="42">
        <v>2203500</v>
      </c>
      <c r="E35" s="6"/>
      <c r="F35" s="30"/>
      <c r="G35" s="30">
        <v>549230</v>
      </c>
      <c r="I35" s="30">
        <v>555168.80000000005</v>
      </c>
      <c r="R35" s="29">
        <f t="shared" si="0"/>
        <v>1104398.8</v>
      </c>
      <c r="S35" s="29"/>
    </row>
    <row r="36" spans="3:19" x14ac:dyDescent="0.25">
      <c r="C36" s="5" t="s">
        <v>25</v>
      </c>
      <c r="D36" s="40"/>
      <c r="E36" s="6"/>
      <c r="R36" s="29">
        <f t="shared" si="0"/>
        <v>0</v>
      </c>
    </row>
    <row r="37" spans="3:19" x14ac:dyDescent="0.25">
      <c r="C37" s="5" t="s">
        <v>26</v>
      </c>
      <c r="D37" s="40">
        <v>205000</v>
      </c>
      <c r="E37" s="6"/>
      <c r="I37" s="30">
        <v>131089.57</v>
      </c>
      <c r="R37" s="29">
        <f t="shared" si="0"/>
        <v>131089.57</v>
      </c>
    </row>
    <row r="38" spans="3:19" x14ac:dyDescent="0.25">
      <c r="C38" s="3" t="s">
        <v>27</v>
      </c>
      <c r="D38" s="41"/>
      <c r="E38" s="4"/>
      <c r="R38" s="29">
        <f t="shared" si="0"/>
        <v>0</v>
      </c>
    </row>
    <row r="39" spans="3:19" x14ac:dyDescent="0.25">
      <c r="C39" s="5" t="s">
        <v>28</v>
      </c>
      <c r="D39" s="40"/>
      <c r="E39" s="6"/>
      <c r="R39" s="29">
        <f t="shared" si="0"/>
        <v>0</v>
      </c>
    </row>
    <row r="40" spans="3:19" x14ac:dyDescent="0.25">
      <c r="C40" s="5" t="s">
        <v>29</v>
      </c>
      <c r="D40" s="40"/>
      <c r="E40" s="6"/>
      <c r="R40" s="29">
        <f t="shared" si="0"/>
        <v>0</v>
      </c>
    </row>
    <row r="41" spans="3:19" x14ac:dyDescent="0.25">
      <c r="C41" s="5" t="s">
        <v>30</v>
      </c>
      <c r="D41" s="40"/>
      <c r="E41" s="6"/>
      <c r="R41" s="29">
        <f t="shared" si="0"/>
        <v>0</v>
      </c>
    </row>
    <row r="42" spans="3:19" x14ac:dyDescent="0.25">
      <c r="C42" s="5" t="s">
        <v>31</v>
      </c>
      <c r="D42" s="40"/>
      <c r="E42" s="6"/>
      <c r="R42" s="29">
        <f t="shared" si="0"/>
        <v>0</v>
      </c>
    </row>
    <row r="43" spans="3:19" x14ac:dyDescent="0.25">
      <c r="C43" s="5" t="s">
        <v>32</v>
      </c>
      <c r="D43" s="40"/>
      <c r="E43" s="6"/>
      <c r="R43" s="29">
        <f t="shared" si="0"/>
        <v>0</v>
      </c>
    </row>
    <row r="44" spans="3:19" x14ac:dyDescent="0.25">
      <c r="C44" s="5" t="s">
        <v>33</v>
      </c>
      <c r="D44" s="40"/>
      <c r="E44" s="6"/>
      <c r="R44" s="29">
        <f t="shared" si="0"/>
        <v>0</v>
      </c>
    </row>
    <row r="45" spans="3:19" x14ac:dyDescent="0.25">
      <c r="C45" s="5" t="s">
        <v>34</v>
      </c>
      <c r="D45" s="40"/>
      <c r="E45" s="6"/>
      <c r="R45" s="29">
        <f t="shared" si="0"/>
        <v>0</v>
      </c>
    </row>
    <row r="46" spans="3:19" x14ac:dyDescent="0.25">
      <c r="C46" s="5" t="s">
        <v>35</v>
      </c>
      <c r="D46" s="40"/>
      <c r="E46" s="6"/>
      <c r="R46" s="29">
        <f t="shared" si="0"/>
        <v>0</v>
      </c>
    </row>
    <row r="47" spans="3:19" x14ac:dyDescent="0.25">
      <c r="C47" s="3" t="s">
        <v>36</v>
      </c>
      <c r="D47" s="41"/>
      <c r="E47" s="4"/>
      <c r="R47" s="29">
        <f t="shared" si="0"/>
        <v>0</v>
      </c>
    </row>
    <row r="48" spans="3:19" x14ac:dyDescent="0.25">
      <c r="C48" s="5" t="s">
        <v>37</v>
      </c>
      <c r="D48" s="40"/>
      <c r="E48" s="6"/>
      <c r="R48" s="29">
        <f t="shared" si="0"/>
        <v>0</v>
      </c>
    </row>
    <row r="49" spans="3:18" x14ac:dyDescent="0.25">
      <c r="C49" s="5" t="s">
        <v>38</v>
      </c>
      <c r="D49" s="40"/>
      <c r="E49" s="6"/>
      <c r="R49" s="29">
        <f t="shared" si="0"/>
        <v>0</v>
      </c>
    </row>
    <row r="50" spans="3:18" x14ac:dyDescent="0.25">
      <c r="C50" s="5" t="s">
        <v>39</v>
      </c>
      <c r="D50" s="40"/>
      <c r="E50" s="6"/>
      <c r="R50" s="29">
        <f t="shared" si="0"/>
        <v>0</v>
      </c>
    </row>
    <row r="51" spans="3:18" x14ac:dyDescent="0.25">
      <c r="C51" s="5" t="s">
        <v>40</v>
      </c>
      <c r="D51" s="40"/>
      <c r="E51" s="6"/>
      <c r="R51" s="29">
        <f t="shared" si="0"/>
        <v>0</v>
      </c>
    </row>
    <row r="52" spans="3:18" x14ac:dyDescent="0.25">
      <c r="C52" s="5" t="s">
        <v>41</v>
      </c>
      <c r="D52" s="40"/>
      <c r="E52" s="6"/>
      <c r="R52" s="29">
        <f t="shared" si="0"/>
        <v>0</v>
      </c>
    </row>
    <row r="53" spans="3:18" x14ac:dyDescent="0.25">
      <c r="C53" s="5" t="s">
        <v>42</v>
      </c>
      <c r="D53" s="40"/>
      <c r="E53" s="6"/>
      <c r="R53" s="29">
        <f t="shared" si="0"/>
        <v>0</v>
      </c>
    </row>
    <row r="54" spans="3:18" x14ac:dyDescent="0.25">
      <c r="C54" s="3" t="s">
        <v>43</v>
      </c>
      <c r="D54" s="41"/>
      <c r="E54" s="4"/>
      <c r="R54" s="29">
        <f t="shared" si="0"/>
        <v>0</v>
      </c>
    </row>
    <row r="55" spans="3:18" x14ac:dyDescent="0.25">
      <c r="C55" s="5" t="s">
        <v>44</v>
      </c>
      <c r="D55" s="40">
        <v>252000</v>
      </c>
      <c r="E55" s="6"/>
      <c r="F55" s="30"/>
      <c r="G55" s="30">
        <v>46302.6</v>
      </c>
      <c r="I55" s="30">
        <v>417489.74</v>
      </c>
      <c r="R55" s="29">
        <f t="shared" si="0"/>
        <v>463792.33999999997</v>
      </c>
    </row>
    <row r="56" spans="3:18" x14ac:dyDescent="0.25">
      <c r="C56" s="5" t="s">
        <v>45</v>
      </c>
      <c r="D56" s="40"/>
      <c r="E56" s="6"/>
      <c r="I56" s="6">
        <f>E56</f>
        <v>0</v>
      </c>
      <c r="R56" s="29">
        <f t="shared" si="0"/>
        <v>0</v>
      </c>
    </row>
    <row r="57" spans="3:18" x14ac:dyDescent="0.25">
      <c r="C57" s="5" t="s">
        <v>46</v>
      </c>
      <c r="D57" s="40"/>
      <c r="E57" s="6"/>
      <c r="R57" s="29">
        <f t="shared" si="0"/>
        <v>0</v>
      </c>
    </row>
    <row r="58" spans="3:18" x14ac:dyDescent="0.25">
      <c r="C58" s="5" t="s">
        <v>47</v>
      </c>
      <c r="D58" s="40"/>
      <c r="E58" s="6"/>
      <c r="R58" s="29">
        <f t="shared" si="0"/>
        <v>0</v>
      </c>
    </row>
    <row r="59" spans="3:18" x14ac:dyDescent="0.25">
      <c r="C59" s="5" t="s">
        <v>48</v>
      </c>
      <c r="D59" s="40">
        <v>977005.57</v>
      </c>
      <c r="E59" s="30"/>
      <c r="H59" s="30">
        <v>10187.57</v>
      </c>
      <c r="I59" s="29">
        <v>741537.54</v>
      </c>
      <c r="R59" s="29">
        <f t="shared" si="0"/>
        <v>751725.11</v>
      </c>
    </row>
    <row r="60" spans="3:18" x14ac:dyDescent="0.25">
      <c r="C60" s="5" t="s">
        <v>49</v>
      </c>
      <c r="D60" s="40"/>
      <c r="E60" s="6"/>
      <c r="R60" s="29">
        <f t="shared" si="0"/>
        <v>0</v>
      </c>
    </row>
    <row r="61" spans="3:18" x14ac:dyDescent="0.25">
      <c r="C61" s="5" t="s">
        <v>50</v>
      </c>
      <c r="D61" s="40"/>
      <c r="E61" s="6"/>
      <c r="R61" s="29">
        <f t="shared" si="0"/>
        <v>0</v>
      </c>
    </row>
    <row r="62" spans="3:18" x14ac:dyDescent="0.25">
      <c r="C62" s="5" t="s">
        <v>51</v>
      </c>
      <c r="D62" s="40">
        <v>86000</v>
      </c>
      <c r="E62" s="6"/>
      <c r="R62" s="29">
        <f t="shared" si="0"/>
        <v>0</v>
      </c>
    </row>
    <row r="63" spans="3:18" x14ac:dyDescent="0.25">
      <c r="C63" s="5" t="s">
        <v>52</v>
      </c>
      <c r="D63" s="40"/>
      <c r="E63" s="6"/>
      <c r="R63" s="29">
        <f t="shared" si="0"/>
        <v>0</v>
      </c>
    </row>
    <row r="64" spans="3:18" x14ac:dyDescent="0.25">
      <c r="C64" s="3" t="s">
        <v>53</v>
      </c>
      <c r="D64" s="41"/>
      <c r="E64" s="4"/>
      <c r="R64" s="29">
        <f t="shared" si="0"/>
        <v>0</v>
      </c>
    </row>
    <row r="65" spans="3:18" x14ac:dyDescent="0.25">
      <c r="C65" s="5" t="s">
        <v>54</v>
      </c>
      <c r="D65" s="40"/>
      <c r="E65" s="6"/>
      <c r="R65" s="29">
        <f t="shared" si="0"/>
        <v>0</v>
      </c>
    </row>
    <row r="66" spans="3:18" x14ac:dyDescent="0.25">
      <c r="C66" s="5" t="s">
        <v>55</v>
      </c>
      <c r="D66" s="40"/>
      <c r="E66" s="6"/>
      <c r="R66" s="29">
        <f t="shared" si="0"/>
        <v>0</v>
      </c>
    </row>
    <row r="67" spans="3:18" x14ac:dyDescent="0.25">
      <c r="C67" s="5" t="s">
        <v>56</v>
      </c>
      <c r="D67" s="40"/>
      <c r="E67" s="6"/>
      <c r="R67" s="29">
        <f t="shared" si="0"/>
        <v>0</v>
      </c>
    </row>
    <row r="68" spans="3:18" x14ac:dyDescent="0.25">
      <c r="C68" s="5" t="s">
        <v>57</v>
      </c>
      <c r="D68" s="40"/>
      <c r="E68" s="6"/>
      <c r="R68" s="29">
        <f t="shared" si="0"/>
        <v>0</v>
      </c>
    </row>
    <row r="69" spans="3:18" x14ac:dyDescent="0.25">
      <c r="C69" s="3" t="s">
        <v>58</v>
      </c>
      <c r="D69" s="41"/>
      <c r="E69" s="4"/>
      <c r="R69" s="29">
        <f t="shared" si="0"/>
        <v>0</v>
      </c>
    </row>
    <row r="70" spans="3:18" x14ac:dyDescent="0.25">
      <c r="C70" s="5" t="s">
        <v>59</v>
      </c>
      <c r="D70" s="40"/>
      <c r="E70" s="6"/>
      <c r="R70" s="29">
        <f t="shared" si="0"/>
        <v>0</v>
      </c>
    </row>
    <row r="71" spans="3:18" x14ac:dyDescent="0.25">
      <c r="C71" s="5" t="s">
        <v>60</v>
      </c>
      <c r="D71" s="40"/>
      <c r="E71" s="6"/>
      <c r="R71" s="29">
        <f t="shared" si="0"/>
        <v>0</v>
      </c>
    </row>
    <row r="72" spans="3:18" x14ac:dyDescent="0.25">
      <c r="C72" s="3" t="s">
        <v>61</v>
      </c>
      <c r="D72" s="41"/>
      <c r="E72" s="4"/>
      <c r="R72" s="29">
        <f t="shared" si="0"/>
        <v>0</v>
      </c>
    </row>
    <row r="73" spans="3:18" x14ac:dyDescent="0.25">
      <c r="C73" s="5" t="s">
        <v>62</v>
      </c>
      <c r="D73" s="40"/>
      <c r="E73" s="6"/>
      <c r="R73" s="29">
        <f t="shared" si="0"/>
        <v>0</v>
      </c>
    </row>
    <row r="74" spans="3:18" x14ac:dyDescent="0.25">
      <c r="C74" s="5" t="s">
        <v>63</v>
      </c>
      <c r="D74" s="40"/>
      <c r="E74" s="6"/>
      <c r="R74" s="29">
        <f t="shared" si="0"/>
        <v>0</v>
      </c>
    </row>
    <row r="75" spans="3:18" x14ac:dyDescent="0.25">
      <c r="C75" s="5" t="s">
        <v>64</v>
      </c>
      <c r="D75" s="40"/>
      <c r="E75" s="6"/>
      <c r="R75" s="29">
        <f t="shared" si="0"/>
        <v>0</v>
      </c>
    </row>
    <row r="76" spans="3:18" x14ac:dyDescent="0.25">
      <c r="C76" s="1" t="s">
        <v>67</v>
      </c>
      <c r="D76" s="4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9">
        <f t="shared" si="0"/>
        <v>0</v>
      </c>
    </row>
    <row r="77" spans="3:18" x14ac:dyDescent="0.25">
      <c r="C77" s="3" t="s">
        <v>68</v>
      </c>
      <c r="D77" s="41"/>
      <c r="E77" s="4"/>
      <c r="R77" s="29">
        <f t="shared" si="0"/>
        <v>0</v>
      </c>
    </row>
    <row r="78" spans="3:18" x14ac:dyDescent="0.25">
      <c r="C78" s="5" t="s">
        <v>69</v>
      </c>
      <c r="D78" s="40"/>
      <c r="E78" s="6"/>
      <c r="R78" s="29">
        <f t="shared" ref="R78:R85" si="1">SUM(F78:Q78)</f>
        <v>0</v>
      </c>
    </row>
    <row r="79" spans="3:18" x14ac:dyDescent="0.25">
      <c r="C79" s="5" t="s">
        <v>70</v>
      </c>
      <c r="D79" s="40"/>
      <c r="E79" s="6"/>
      <c r="R79" s="29">
        <f t="shared" si="1"/>
        <v>0</v>
      </c>
    </row>
    <row r="80" spans="3:18" x14ac:dyDescent="0.25">
      <c r="C80" s="3" t="s">
        <v>71</v>
      </c>
      <c r="D80" s="41"/>
      <c r="E80" s="4"/>
      <c r="R80" s="29">
        <f t="shared" si="1"/>
        <v>0</v>
      </c>
    </row>
    <row r="81" spans="3:18" x14ac:dyDescent="0.25">
      <c r="C81" s="5" t="s">
        <v>72</v>
      </c>
      <c r="D81" s="40"/>
      <c r="E81" s="6"/>
      <c r="R81" s="29">
        <f t="shared" si="1"/>
        <v>0</v>
      </c>
    </row>
    <row r="82" spans="3:18" x14ac:dyDescent="0.25">
      <c r="C82" s="5" t="s">
        <v>73</v>
      </c>
      <c r="D82" s="40"/>
      <c r="E82" s="6"/>
      <c r="R82" s="29">
        <f t="shared" si="1"/>
        <v>0</v>
      </c>
    </row>
    <row r="83" spans="3:18" x14ac:dyDescent="0.25">
      <c r="C83" s="3" t="s">
        <v>74</v>
      </c>
      <c r="D83" s="41"/>
      <c r="E83" s="4"/>
      <c r="R83" s="29">
        <f t="shared" si="1"/>
        <v>0</v>
      </c>
    </row>
    <row r="84" spans="3:18" x14ac:dyDescent="0.25">
      <c r="C84" s="5" t="s">
        <v>75</v>
      </c>
      <c r="D84" s="40"/>
      <c r="E84" s="6"/>
      <c r="R84" s="29">
        <f t="shared" si="1"/>
        <v>0</v>
      </c>
    </row>
    <row r="85" spans="3:18" x14ac:dyDescent="0.25">
      <c r="C85" s="10" t="s">
        <v>65</v>
      </c>
      <c r="D85" s="44">
        <v>54094771</v>
      </c>
      <c r="E85" s="9"/>
      <c r="F85" s="35">
        <f>SUM(F13:F84)</f>
        <v>2519870.59</v>
      </c>
      <c r="G85" s="9">
        <f>SUM(G13:G84)</f>
        <v>3314684.64</v>
      </c>
      <c r="H85" s="9">
        <f>SUM(H13:H84)</f>
        <v>3197251.3699999992</v>
      </c>
      <c r="I85" s="9">
        <f>SUM(I13:I84)</f>
        <v>6979484.8200000003</v>
      </c>
      <c r="J85" s="9"/>
      <c r="K85" s="9"/>
      <c r="L85" s="9"/>
      <c r="M85" s="9"/>
      <c r="N85" s="9"/>
      <c r="O85" s="9"/>
      <c r="P85" s="9"/>
      <c r="Q85" s="9"/>
      <c r="R85" s="38">
        <f t="shared" si="1"/>
        <v>16011291.42</v>
      </c>
    </row>
    <row r="90" spans="3:18" x14ac:dyDescent="0.25">
      <c r="C90" s="73" t="s">
        <v>108</v>
      </c>
    </row>
    <row r="91" spans="3:18" x14ac:dyDescent="0.25">
      <c r="C91" s="73" t="s">
        <v>109</v>
      </c>
    </row>
    <row r="92" spans="3:18" x14ac:dyDescent="0.25">
      <c r="C92" s="69" t="s">
        <v>110</v>
      </c>
      <c r="I92" s="39"/>
      <c r="J92" s="39"/>
      <c r="K92" s="39"/>
      <c r="L92" s="39"/>
      <c r="M92" s="39"/>
      <c r="N92" s="39"/>
    </row>
    <row r="93" spans="3:18" x14ac:dyDescent="0.25">
      <c r="C93" s="70" t="s">
        <v>99</v>
      </c>
      <c r="I93" s="39"/>
      <c r="J93" s="39"/>
      <c r="K93" s="39"/>
      <c r="L93" s="39"/>
      <c r="M93" s="39"/>
      <c r="N93" s="39"/>
    </row>
    <row r="94" spans="3:18" x14ac:dyDescent="0.25">
      <c r="C94" s="70" t="s">
        <v>100</v>
      </c>
      <c r="I94" s="48"/>
      <c r="J94" s="48"/>
    </row>
    <row r="95" spans="3:18" ht="15.75" thickBot="1" x14ac:dyDescent="0.3">
      <c r="C95" s="71" t="s">
        <v>101</v>
      </c>
    </row>
    <row r="101" spans="4:10" x14ac:dyDescent="0.25">
      <c r="D101" t="s">
        <v>102</v>
      </c>
      <c r="E101" s="34"/>
      <c r="J101" t="s">
        <v>105</v>
      </c>
    </row>
    <row r="102" spans="4:10" x14ac:dyDescent="0.25">
      <c r="D102" t="s">
        <v>106</v>
      </c>
    </row>
    <row r="103" spans="4:10" x14ac:dyDescent="0.25">
      <c r="D103" t="s">
        <v>107</v>
      </c>
    </row>
    <row r="109" spans="4:10" hidden="1" x14ac:dyDescent="0.25">
      <c r="D109" s="45"/>
      <c r="E109" s="45"/>
      <c r="F109" s="45"/>
      <c r="G109" s="63"/>
    </row>
    <row r="110" spans="4:10" hidden="1" x14ac:dyDescent="0.25">
      <c r="D110" s="62"/>
      <c r="E110" s="62"/>
      <c r="F110" s="62"/>
      <c r="G110" s="64"/>
    </row>
    <row r="111" spans="4:10" hidden="1" x14ac:dyDescent="0.25">
      <c r="D111" s="49"/>
      <c r="E111" s="49"/>
      <c r="F111" s="49"/>
      <c r="G111" s="66"/>
    </row>
    <row r="112" spans="4:10" hidden="1" x14ac:dyDescent="0.25">
      <c r="D112" s="49"/>
      <c r="E112" s="49"/>
      <c r="F112" s="49"/>
      <c r="G112" s="66"/>
    </row>
    <row r="113" spans="4:7" ht="15.75" hidden="1" thickBot="1" x14ac:dyDescent="0.3">
      <c r="D113" s="50"/>
      <c r="E113" s="50"/>
      <c r="F113" s="50"/>
      <c r="G113" s="68"/>
    </row>
    <row r="114" spans="4:7" x14ac:dyDescent="0.25">
      <c r="D114" s="32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6"/>
  <sheetViews>
    <sheetView showGridLines="0" zoomScale="70" zoomScaleNormal="70" workbookViewId="0">
      <selection activeCell="C5" sqref="C5:P7"/>
    </sheetView>
  </sheetViews>
  <sheetFormatPr baseColWidth="10" defaultColWidth="11.42578125" defaultRowHeight="15" x14ac:dyDescent="0.25"/>
  <cols>
    <col min="3" max="3" width="109.85546875" customWidth="1"/>
    <col min="4" max="4" width="18.7109375" customWidth="1"/>
    <col min="5" max="5" width="17.7109375" customWidth="1"/>
    <col min="6" max="6" width="19" customWidth="1"/>
    <col min="7" max="7" width="18" customWidth="1"/>
    <col min="9" max="9" width="13.85546875" bestFit="1" customWidth="1"/>
    <col min="12" max="12" width="13.7109375" customWidth="1"/>
    <col min="14" max="14" width="13.28515625" customWidth="1"/>
    <col min="15" max="15" width="13.42578125" customWidth="1"/>
    <col min="16" max="16" width="18.7109375" customWidth="1"/>
  </cols>
  <sheetData>
    <row r="3" spans="3:17" ht="28.5" customHeight="1" x14ac:dyDescent="0.25">
      <c r="C3" s="93" t="s">
        <v>111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3:17" ht="21" customHeight="1" x14ac:dyDescent="0.25">
      <c r="C4" s="91" t="s">
        <v>114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3:17" ht="15.75" x14ac:dyDescent="0.25">
      <c r="C5" s="86" t="s">
        <v>113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3:17" ht="15.75" customHeight="1" x14ac:dyDescent="0.25">
      <c r="C6" s="81" t="s">
        <v>92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3:17" ht="15.75" customHeight="1" x14ac:dyDescent="0.25">
      <c r="C7" s="82" t="s">
        <v>77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9" spans="3:17" ht="23.25" customHeight="1" x14ac:dyDescent="0.25">
      <c r="C9" s="7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7" ht="18.75" x14ac:dyDescent="0.3">
      <c r="C10" s="51" t="s">
        <v>0</v>
      </c>
      <c r="D10" s="52"/>
      <c r="E10" s="52"/>
      <c r="F10" s="52"/>
      <c r="G10" s="52"/>
      <c r="H10" s="2"/>
      <c r="I10" s="2"/>
      <c r="J10" s="2"/>
      <c r="K10" s="2"/>
      <c r="L10" s="2"/>
      <c r="M10" s="2"/>
      <c r="N10" s="2"/>
      <c r="O10" s="2"/>
      <c r="P10" s="2"/>
    </row>
    <row r="11" spans="3:17" ht="18.75" x14ac:dyDescent="0.3">
      <c r="C11" s="53" t="s">
        <v>1</v>
      </c>
      <c r="D11" s="54">
        <f>D12+D13+D16</f>
        <v>2396753.2999999998</v>
      </c>
      <c r="E11" s="54">
        <f>E12+E13+E16</f>
        <v>2394472.87</v>
      </c>
      <c r="F11" s="54">
        <f>F12+F13+F16</f>
        <v>2740263.51</v>
      </c>
      <c r="G11" s="54">
        <f>G12+G13+G16</f>
        <v>4352686.82</v>
      </c>
    </row>
    <row r="12" spans="3:17" ht="18.75" x14ac:dyDescent="0.3">
      <c r="C12" s="55" t="s">
        <v>2</v>
      </c>
      <c r="D12" s="56">
        <v>2041000</v>
      </c>
      <c r="E12" s="56">
        <v>2044071.07</v>
      </c>
      <c r="F12" s="56">
        <v>2345600</v>
      </c>
      <c r="G12" s="56">
        <v>2563286.0499999998</v>
      </c>
      <c r="P12" s="30">
        <f>SUM(D12:O12)</f>
        <v>8993957.120000001</v>
      </c>
    </row>
    <row r="13" spans="3:17" ht="18.75" x14ac:dyDescent="0.3">
      <c r="C13" s="55" t="s">
        <v>3</v>
      </c>
      <c r="D13" s="56">
        <v>45000</v>
      </c>
      <c r="E13" s="56">
        <v>45000</v>
      </c>
      <c r="F13" s="56">
        <v>45000</v>
      </c>
      <c r="G13" s="56">
        <v>1429305.54</v>
      </c>
      <c r="P13" s="30">
        <f t="shared" ref="P13:P58" si="0">SUM(D13:O13)</f>
        <v>1564305.54</v>
      </c>
    </row>
    <row r="14" spans="3:17" ht="18.75" x14ac:dyDescent="0.3">
      <c r="C14" s="55" t="s">
        <v>4</v>
      </c>
      <c r="D14" s="57"/>
      <c r="E14" s="57"/>
      <c r="F14" s="57"/>
      <c r="G14" s="57"/>
      <c r="P14" s="30"/>
      <c r="Q14" s="18"/>
    </row>
    <row r="15" spans="3:17" ht="23.25" x14ac:dyDescent="0.35">
      <c r="C15" s="55" t="s">
        <v>5</v>
      </c>
      <c r="D15" s="57"/>
      <c r="E15" s="57"/>
      <c r="F15" s="57"/>
      <c r="G15" s="57"/>
      <c r="I15" s="30"/>
      <c r="K15" s="46"/>
      <c r="P15" s="30"/>
    </row>
    <row r="16" spans="3:17" ht="18.75" x14ac:dyDescent="0.3">
      <c r="C16" s="55" t="s">
        <v>6</v>
      </c>
      <c r="D16" s="56">
        <v>310753.3</v>
      </c>
      <c r="E16" s="56">
        <v>305401.8</v>
      </c>
      <c r="F16" s="56">
        <v>349663.51</v>
      </c>
      <c r="G16" s="56">
        <v>360095.23</v>
      </c>
      <c r="H16" s="30"/>
      <c r="P16" s="30">
        <f t="shared" si="0"/>
        <v>1325913.8399999999</v>
      </c>
    </row>
    <row r="17" spans="3:16" ht="18.75" x14ac:dyDescent="0.3">
      <c r="C17" s="53" t="s">
        <v>7</v>
      </c>
      <c r="D17" s="54">
        <f>D18</f>
        <v>123117.29</v>
      </c>
      <c r="E17" s="54">
        <f>E18+E20+E25</f>
        <v>324679.17</v>
      </c>
      <c r="F17" s="54">
        <f>F18+F20</f>
        <v>439785.24</v>
      </c>
      <c r="G17" s="54">
        <f>G18+G22+G24+G25</f>
        <v>173519.93</v>
      </c>
      <c r="H17" s="30"/>
      <c r="P17" s="30"/>
    </row>
    <row r="18" spans="3:16" ht="18.75" x14ac:dyDescent="0.3">
      <c r="C18" s="55" t="s">
        <v>8</v>
      </c>
      <c r="D18" s="56">
        <v>123117.29</v>
      </c>
      <c r="E18" s="56">
        <v>119040.67</v>
      </c>
      <c r="F18" s="56">
        <v>117851.38</v>
      </c>
      <c r="G18" s="56">
        <v>114578.17</v>
      </c>
      <c r="H18" s="30"/>
      <c r="P18" s="30">
        <f t="shared" si="0"/>
        <v>474587.50999999995</v>
      </c>
    </row>
    <row r="19" spans="3:16" ht="18.75" x14ac:dyDescent="0.3">
      <c r="C19" s="55" t="s">
        <v>9</v>
      </c>
      <c r="D19" s="56"/>
      <c r="E19" s="56"/>
      <c r="F19" s="56"/>
      <c r="G19" s="56"/>
      <c r="H19" s="30"/>
      <c r="P19" s="30"/>
    </row>
    <row r="20" spans="3:16" ht="18.75" x14ac:dyDescent="0.3">
      <c r="C20" s="55" t="s">
        <v>10</v>
      </c>
      <c r="D20" s="56">
        <v>0</v>
      </c>
      <c r="E20" s="56">
        <v>102742.5</v>
      </c>
      <c r="F20" s="56">
        <v>321933.86</v>
      </c>
      <c r="G20" s="56"/>
      <c r="H20" s="30"/>
      <c r="P20" s="30">
        <f t="shared" si="0"/>
        <v>424676.36</v>
      </c>
    </row>
    <row r="21" spans="3:16" ht="18.75" x14ac:dyDescent="0.3">
      <c r="C21" s="55" t="s">
        <v>11</v>
      </c>
      <c r="D21" s="56"/>
      <c r="E21" s="56"/>
      <c r="F21" s="56"/>
      <c r="G21" s="56"/>
      <c r="H21" s="30"/>
      <c r="P21" s="30"/>
    </row>
    <row r="22" spans="3:16" ht="18.75" x14ac:dyDescent="0.3">
      <c r="C22" s="55" t="s">
        <v>12</v>
      </c>
      <c r="D22" s="56"/>
      <c r="E22" s="56"/>
      <c r="F22" s="56"/>
      <c r="G22" s="56">
        <v>42000</v>
      </c>
      <c r="H22" s="30"/>
      <c r="P22" s="30">
        <f t="shared" si="0"/>
        <v>42000</v>
      </c>
    </row>
    <row r="23" spans="3:16" ht="18.75" x14ac:dyDescent="0.3">
      <c r="C23" s="55" t="s">
        <v>13</v>
      </c>
      <c r="D23" s="56"/>
      <c r="E23" s="56"/>
      <c r="F23" s="56"/>
      <c r="G23" s="56"/>
      <c r="H23" s="30"/>
      <c r="P23" s="30"/>
    </row>
    <row r="24" spans="3:16" ht="18.75" x14ac:dyDescent="0.3">
      <c r="C24" s="55" t="s">
        <v>14</v>
      </c>
      <c r="D24" s="56"/>
      <c r="E24" s="56"/>
      <c r="F24" s="56"/>
      <c r="G24" s="56">
        <v>8681.76</v>
      </c>
      <c r="H24" s="30"/>
      <c r="P24" s="30">
        <f t="shared" si="0"/>
        <v>8681.76</v>
      </c>
    </row>
    <row r="25" spans="3:16" ht="18.75" x14ac:dyDescent="0.3">
      <c r="C25" s="55" t="s">
        <v>15</v>
      </c>
      <c r="D25" s="56"/>
      <c r="E25" s="56">
        <v>102896</v>
      </c>
      <c r="F25" s="56"/>
      <c r="G25" s="56">
        <v>8260</v>
      </c>
      <c r="H25" s="30"/>
      <c r="P25" s="30">
        <f t="shared" si="0"/>
        <v>111156</v>
      </c>
    </row>
    <row r="26" spans="3:16" ht="18.75" x14ac:dyDescent="0.3">
      <c r="C26" s="55" t="s">
        <v>16</v>
      </c>
      <c r="D26" s="56"/>
      <c r="E26" s="56"/>
      <c r="F26" s="56"/>
      <c r="G26" s="56"/>
      <c r="H26" s="30"/>
      <c r="P26" s="30"/>
    </row>
    <row r="27" spans="3:16" ht="18.75" x14ac:dyDescent="0.3">
      <c r="C27" s="53" t="s">
        <v>17</v>
      </c>
      <c r="D27" s="56"/>
      <c r="E27" s="54">
        <f>E34</f>
        <v>549230</v>
      </c>
      <c r="F27" s="54">
        <f>F28</f>
        <v>7015.05</v>
      </c>
      <c r="G27" s="54">
        <f>G28+G29+G32+G33+G34+G36</f>
        <v>1294250.7900000003</v>
      </c>
      <c r="H27" s="30"/>
      <c r="P27" s="30"/>
    </row>
    <row r="28" spans="3:16" ht="18.75" x14ac:dyDescent="0.3">
      <c r="C28" s="55" t="s">
        <v>18</v>
      </c>
      <c r="D28" s="56"/>
      <c r="E28" s="54"/>
      <c r="F28" s="58">
        <v>7015.05</v>
      </c>
      <c r="G28" s="56">
        <v>31883.599999999999</v>
      </c>
      <c r="H28" s="30"/>
      <c r="P28" s="30">
        <f t="shared" si="0"/>
        <v>38898.65</v>
      </c>
    </row>
    <row r="29" spans="3:16" ht="18.75" x14ac:dyDescent="0.3">
      <c r="C29" s="55" t="s">
        <v>19</v>
      </c>
      <c r="D29" s="56"/>
      <c r="E29" s="56"/>
      <c r="F29" s="56"/>
      <c r="G29" s="56">
        <v>6238.48</v>
      </c>
      <c r="H29" s="30"/>
      <c r="P29" s="30">
        <f t="shared" si="0"/>
        <v>6238.48</v>
      </c>
    </row>
    <row r="30" spans="3:16" ht="18.75" x14ac:dyDescent="0.3">
      <c r="C30" s="55" t="s">
        <v>20</v>
      </c>
      <c r="D30" s="56"/>
      <c r="E30" s="56"/>
      <c r="F30" s="56"/>
      <c r="G30" s="56"/>
      <c r="H30" s="30"/>
      <c r="P30" s="30"/>
    </row>
    <row r="31" spans="3:16" ht="18.75" x14ac:dyDescent="0.3">
      <c r="C31" s="55" t="s">
        <v>21</v>
      </c>
      <c r="D31" s="56"/>
      <c r="E31" s="56"/>
      <c r="F31" s="56"/>
      <c r="G31" s="56"/>
      <c r="H31" s="30"/>
      <c r="P31" s="30"/>
    </row>
    <row r="32" spans="3:16" ht="18.75" x14ac:dyDescent="0.3">
      <c r="C32" s="55" t="s">
        <v>22</v>
      </c>
      <c r="D32" s="56"/>
      <c r="E32" s="56"/>
      <c r="F32" s="56"/>
      <c r="G32" s="56">
        <v>345796.46</v>
      </c>
      <c r="H32" s="30"/>
      <c r="P32" s="30">
        <f t="shared" si="0"/>
        <v>345796.46</v>
      </c>
    </row>
    <row r="33" spans="3:16" ht="18.75" x14ac:dyDescent="0.3">
      <c r="C33" s="55" t="s">
        <v>23</v>
      </c>
      <c r="D33" s="56"/>
      <c r="E33" s="56"/>
      <c r="F33" s="56"/>
      <c r="G33" s="56">
        <v>224073.88</v>
      </c>
      <c r="H33" s="30"/>
      <c r="P33" s="30">
        <f t="shared" si="0"/>
        <v>224073.88</v>
      </c>
    </row>
    <row r="34" spans="3:16" ht="18.75" x14ac:dyDescent="0.3">
      <c r="C34" s="55" t="s">
        <v>24</v>
      </c>
      <c r="D34" s="56"/>
      <c r="E34" s="56">
        <v>549230</v>
      </c>
      <c r="F34" s="56"/>
      <c r="G34" s="56">
        <v>555168.80000000005</v>
      </c>
      <c r="H34" s="30"/>
      <c r="P34" s="30">
        <f t="shared" si="0"/>
        <v>1104398.8</v>
      </c>
    </row>
    <row r="35" spans="3:16" ht="18.75" x14ac:dyDescent="0.3">
      <c r="C35" s="55" t="s">
        <v>25</v>
      </c>
      <c r="D35" s="56"/>
      <c r="E35" s="56"/>
      <c r="F35" s="56"/>
      <c r="G35" s="56"/>
      <c r="H35" s="30"/>
      <c r="P35" s="30"/>
    </row>
    <row r="36" spans="3:16" ht="18.75" x14ac:dyDescent="0.3">
      <c r="C36" s="55" t="s">
        <v>26</v>
      </c>
      <c r="D36" s="56"/>
      <c r="E36" s="56"/>
      <c r="F36" s="56"/>
      <c r="G36" s="56">
        <v>131089.57</v>
      </c>
      <c r="H36" s="30"/>
      <c r="P36" s="30">
        <f t="shared" si="0"/>
        <v>131089.57</v>
      </c>
    </row>
    <row r="37" spans="3:16" ht="18.75" x14ac:dyDescent="0.3">
      <c r="C37" s="53" t="s">
        <v>27</v>
      </c>
      <c r="D37" s="56"/>
      <c r="E37" s="56"/>
      <c r="F37" s="56"/>
      <c r="G37" s="56"/>
      <c r="H37" s="30"/>
      <c r="P37" s="30"/>
    </row>
    <row r="38" spans="3:16" ht="18.75" x14ac:dyDescent="0.3">
      <c r="C38" s="55" t="s">
        <v>28</v>
      </c>
      <c r="D38" s="56"/>
      <c r="E38" s="56"/>
      <c r="F38" s="56"/>
      <c r="G38" s="56"/>
      <c r="H38" s="30"/>
      <c r="P38" s="30"/>
    </row>
    <row r="39" spans="3:16" ht="18.75" x14ac:dyDescent="0.3">
      <c r="C39" s="55" t="s">
        <v>29</v>
      </c>
      <c r="D39" s="56"/>
      <c r="E39" s="56"/>
      <c r="F39" s="56"/>
      <c r="G39" s="56"/>
      <c r="H39" s="30"/>
      <c r="P39" s="30"/>
    </row>
    <row r="40" spans="3:16" ht="18.75" x14ac:dyDescent="0.3">
      <c r="C40" s="55" t="s">
        <v>30</v>
      </c>
      <c r="D40" s="56"/>
      <c r="E40" s="56"/>
      <c r="F40" s="56"/>
      <c r="G40" s="56"/>
      <c r="H40" s="30"/>
      <c r="P40" s="30"/>
    </row>
    <row r="41" spans="3:16" ht="18.75" x14ac:dyDescent="0.3">
      <c r="C41" s="55" t="s">
        <v>31</v>
      </c>
      <c r="D41" s="56"/>
      <c r="E41" s="56"/>
      <c r="F41" s="56"/>
      <c r="G41" s="56"/>
      <c r="H41" s="30"/>
      <c r="P41" s="30"/>
    </row>
    <row r="42" spans="3:16" ht="18.75" x14ac:dyDescent="0.3">
      <c r="C42" s="55" t="s">
        <v>32</v>
      </c>
      <c r="D42" s="56"/>
      <c r="E42" s="56"/>
      <c r="F42" s="56"/>
      <c r="G42" s="56"/>
      <c r="H42" s="30"/>
      <c r="P42" s="30"/>
    </row>
    <row r="43" spans="3:16" ht="18.75" x14ac:dyDescent="0.3">
      <c r="C43" s="55" t="s">
        <v>33</v>
      </c>
      <c r="D43" s="56"/>
      <c r="E43" s="56"/>
      <c r="F43" s="56"/>
      <c r="G43" s="56"/>
      <c r="H43" s="30"/>
      <c r="P43" s="30"/>
    </row>
    <row r="44" spans="3:16" ht="18.75" x14ac:dyDescent="0.3">
      <c r="C44" s="55" t="s">
        <v>34</v>
      </c>
      <c r="D44" s="56"/>
      <c r="E44" s="56"/>
      <c r="F44" s="56"/>
      <c r="G44" s="56"/>
      <c r="H44" s="30"/>
      <c r="P44" s="30"/>
    </row>
    <row r="45" spans="3:16" ht="18.75" x14ac:dyDescent="0.3">
      <c r="C45" s="55" t="s">
        <v>35</v>
      </c>
      <c r="D45" s="56"/>
      <c r="E45" s="56"/>
      <c r="F45" s="56"/>
      <c r="G45" s="56"/>
      <c r="H45" s="30"/>
      <c r="P45" s="30"/>
    </row>
    <row r="46" spans="3:16" ht="18.75" x14ac:dyDescent="0.3">
      <c r="C46" s="53" t="s">
        <v>36</v>
      </c>
      <c r="D46" s="56"/>
      <c r="E46" s="56"/>
      <c r="F46" s="56"/>
      <c r="G46" s="56"/>
      <c r="H46" s="30"/>
      <c r="P46" s="30"/>
    </row>
    <row r="47" spans="3:16" ht="18.75" x14ac:dyDescent="0.3">
      <c r="C47" s="55" t="s">
        <v>37</v>
      </c>
      <c r="D47" s="56"/>
      <c r="E47" s="56"/>
      <c r="F47" s="56"/>
      <c r="G47" s="56"/>
      <c r="H47" s="30"/>
      <c r="P47" s="30"/>
    </row>
    <row r="48" spans="3:16" ht="18.75" x14ac:dyDescent="0.3">
      <c r="C48" s="55" t="s">
        <v>38</v>
      </c>
      <c r="D48" s="56"/>
      <c r="E48" s="56"/>
      <c r="F48" s="56"/>
      <c r="G48" s="56"/>
      <c r="H48" s="30"/>
      <c r="P48" s="30"/>
    </row>
    <row r="49" spans="3:16" ht="18.75" x14ac:dyDescent="0.3">
      <c r="C49" s="55" t="s">
        <v>39</v>
      </c>
      <c r="D49" s="56"/>
      <c r="E49" s="56"/>
      <c r="F49" s="56"/>
      <c r="G49" s="56"/>
      <c r="H49" s="30"/>
      <c r="P49" s="30"/>
    </row>
    <row r="50" spans="3:16" ht="18.75" x14ac:dyDescent="0.3">
      <c r="C50" s="55" t="s">
        <v>40</v>
      </c>
      <c r="D50" s="56"/>
      <c r="E50" s="56"/>
      <c r="F50" s="56"/>
      <c r="G50" s="56"/>
      <c r="H50" s="30"/>
      <c r="P50" s="30"/>
    </row>
    <row r="51" spans="3:16" ht="18.75" x14ac:dyDescent="0.3">
      <c r="C51" s="55" t="s">
        <v>41</v>
      </c>
      <c r="D51" s="56"/>
      <c r="E51" s="56"/>
      <c r="F51" s="56"/>
      <c r="G51" s="56"/>
      <c r="H51" s="30"/>
      <c r="P51" s="30"/>
    </row>
    <row r="52" spans="3:16" ht="18.75" x14ac:dyDescent="0.3">
      <c r="C52" s="55" t="s">
        <v>42</v>
      </c>
      <c r="D52" s="56"/>
      <c r="E52" s="56"/>
      <c r="F52" s="56"/>
      <c r="G52" s="56"/>
      <c r="H52" s="30"/>
      <c r="P52" s="30"/>
    </row>
    <row r="53" spans="3:16" ht="18.75" x14ac:dyDescent="0.3">
      <c r="C53" s="53" t="s">
        <v>43</v>
      </c>
      <c r="D53" s="56"/>
      <c r="E53" s="56"/>
      <c r="F53" s="56"/>
      <c r="G53" s="56"/>
      <c r="H53" s="30"/>
      <c r="P53" s="30"/>
    </row>
    <row r="54" spans="3:16" ht="18.75" x14ac:dyDescent="0.3">
      <c r="C54" s="55" t="s">
        <v>44</v>
      </c>
      <c r="D54" s="56"/>
      <c r="E54" s="54">
        <v>46302.6</v>
      </c>
      <c r="F54" s="54">
        <f>F58</f>
        <v>10187.57</v>
      </c>
      <c r="G54" s="54">
        <v>417489.74</v>
      </c>
      <c r="H54" s="30"/>
      <c r="P54" s="30">
        <f t="shared" si="0"/>
        <v>473979.91</v>
      </c>
    </row>
    <row r="55" spans="3:16" ht="18.75" x14ac:dyDescent="0.3">
      <c r="C55" s="55" t="s">
        <v>45</v>
      </c>
      <c r="D55" s="56"/>
      <c r="E55" s="56">
        <v>46302.6</v>
      </c>
      <c r="F55" s="56"/>
      <c r="G55" s="56"/>
      <c r="H55" s="30"/>
      <c r="P55" s="30"/>
    </row>
    <row r="56" spans="3:16" ht="18.75" x14ac:dyDescent="0.3">
      <c r="C56" s="55" t="s">
        <v>46</v>
      </c>
      <c r="D56" s="56"/>
      <c r="E56" s="56"/>
      <c r="F56" s="56"/>
      <c r="G56" s="56"/>
      <c r="H56" s="30"/>
      <c r="P56" s="30"/>
    </row>
    <row r="57" spans="3:16" ht="18.75" x14ac:dyDescent="0.3">
      <c r="C57" s="55" t="s">
        <v>47</v>
      </c>
      <c r="D57" s="56"/>
      <c r="E57" s="56"/>
      <c r="F57" s="56"/>
      <c r="G57" s="56"/>
      <c r="H57" s="30"/>
      <c r="P57" s="30"/>
    </row>
    <row r="58" spans="3:16" ht="18.75" x14ac:dyDescent="0.3">
      <c r="C58" s="55" t="s">
        <v>48</v>
      </c>
      <c r="D58" s="56"/>
      <c r="E58" s="56"/>
      <c r="F58" s="56">
        <v>10187.57</v>
      </c>
      <c r="G58" s="56">
        <v>741537.54</v>
      </c>
      <c r="H58" s="30"/>
      <c r="P58" s="30">
        <f t="shared" si="0"/>
        <v>751725.11</v>
      </c>
    </row>
    <row r="59" spans="3:16" ht="18.75" x14ac:dyDescent="0.3">
      <c r="C59" s="55" t="s">
        <v>49</v>
      </c>
      <c r="D59" s="56"/>
      <c r="E59" s="56"/>
      <c r="F59" s="56"/>
      <c r="G59" s="56"/>
      <c r="H59" s="30"/>
      <c r="P59" s="30"/>
    </row>
    <row r="60" spans="3:16" ht="18.75" x14ac:dyDescent="0.3">
      <c r="C60" s="55" t="s">
        <v>50</v>
      </c>
      <c r="D60" s="56"/>
      <c r="E60" s="56"/>
      <c r="F60" s="56"/>
      <c r="G60" s="56"/>
      <c r="H60" s="30"/>
      <c r="P60" s="30"/>
    </row>
    <row r="61" spans="3:16" ht="18.75" x14ac:dyDescent="0.3">
      <c r="C61" s="55" t="s">
        <v>51</v>
      </c>
      <c r="D61" s="56"/>
      <c r="E61" s="56"/>
      <c r="F61" s="56"/>
      <c r="G61" s="56"/>
      <c r="H61" s="30"/>
      <c r="P61" s="30"/>
    </row>
    <row r="62" spans="3:16" ht="18.75" x14ac:dyDescent="0.3">
      <c r="C62" s="55" t="s">
        <v>52</v>
      </c>
      <c r="D62" s="56"/>
      <c r="E62" s="56"/>
      <c r="F62" s="56"/>
      <c r="G62" s="56"/>
      <c r="H62" s="30"/>
      <c r="P62" s="30"/>
    </row>
    <row r="63" spans="3:16" ht="18.75" x14ac:dyDescent="0.3">
      <c r="C63" s="53" t="s">
        <v>53</v>
      </c>
      <c r="D63" s="56"/>
      <c r="E63" s="56"/>
      <c r="F63" s="56"/>
      <c r="G63" s="56"/>
      <c r="H63" s="30"/>
      <c r="P63" s="30"/>
    </row>
    <row r="64" spans="3:16" ht="18.75" x14ac:dyDescent="0.3">
      <c r="C64" s="55" t="s">
        <v>54</v>
      </c>
      <c r="D64" s="56"/>
      <c r="E64" s="56"/>
      <c r="F64" s="56"/>
      <c r="G64" s="56"/>
      <c r="H64" s="30"/>
      <c r="P64" s="30"/>
    </row>
    <row r="65" spans="3:16" ht="18.75" x14ac:dyDescent="0.3">
      <c r="C65" s="55" t="s">
        <v>55</v>
      </c>
      <c r="D65" s="56"/>
      <c r="E65" s="56"/>
      <c r="F65" s="56"/>
      <c r="G65" s="56"/>
      <c r="H65" s="30"/>
      <c r="P65" s="30"/>
    </row>
    <row r="66" spans="3:16" ht="18.75" x14ac:dyDescent="0.3">
      <c r="C66" s="55" t="s">
        <v>56</v>
      </c>
      <c r="D66" s="56"/>
      <c r="E66" s="56"/>
      <c r="F66" s="56"/>
      <c r="G66" s="56"/>
      <c r="H66" s="30"/>
      <c r="P66" s="30"/>
    </row>
    <row r="67" spans="3:16" ht="18.75" x14ac:dyDescent="0.3">
      <c r="C67" s="55" t="s">
        <v>57</v>
      </c>
      <c r="D67" s="56"/>
      <c r="E67" s="56"/>
      <c r="F67" s="56"/>
      <c r="G67" s="56"/>
      <c r="H67" s="30"/>
      <c r="P67" s="30"/>
    </row>
    <row r="68" spans="3:16" ht="18.75" x14ac:dyDescent="0.3">
      <c r="C68" s="53" t="s">
        <v>58</v>
      </c>
      <c r="D68" s="56"/>
      <c r="E68" s="56"/>
      <c r="F68" s="56"/>
      <c r="G68" s="56"/>
      <c r="H68" s="30"/>
      <c r="P68" s="30"/>
    </row>
    <row r="69" spans="3:16" ht="18.75" x14ac:dyDescent="0.3">
      <c r="C69" s="55" t="s">
        <v>59</v>
      </c>
      <c r="D69" s="56"/>
      <c r="E69" s="56"/>
      <c r="F69" s="56"/>
      <c r="G69" s="56"/>
      <c r="H69" s="30"/>
      <c r="P69" s="30"/>
    </row>
    <row r="70" spans="3:16" ht="18.75" x14ac:dyDescent="0.3">
      <c r="C70" s="55" t="s">
        <v>60</v>
      </c>
      <c r="D70" s="56"/>
      <c r="E70" s="56"/>
      <c r="F70" s="56"/>
      <c r="G70" s="56"/>
      <c r="H70" s="30"/>
      <c r="P70" s="30"/>
    </row>
    <row r="71" spans="3:16" ht="18.75" x14ac:dyDescent="0.3">
      <c r="C71" s="53" t="s">
        <v>61</v>
      </c>
      <c r="D71" s="56"/>
      <c r="E71" s="56"/>
      <c r="F71" s="56"/>
      <c r="G71" s="56"/>
      <c r="H71" s="30"/>
      <c r="P71" s="30"/>
    </row>
    <row r="72" spans="3:16" ht="18.75" x14ac:dyDescent="0.3">
      <c r="C72" s="55" t="s">
        <v>62</v>
      </c>
      <c r="D72" s="56"/>
      <c r="E72" s="56"/>
      <c r="F72" s="56"/>
      <c r="G72" s="56"/>
      <c r="H72" s="30"/>
      <c r="P72" s="30"/>
    </row>
    <row r="73" spans="3:16" ht="18.75" x14ac:dyDescent="0.3">
      <c r="C73" s="55" t="s">
        <v>63</v>
      </c>
      <c r="D73" s="56"/>
      <c r="E73" s="56"/>
      <c r="F73" s="56"/>
      <c r="G73" s="56"/>
      <c r="H73" s="30"/>
      <c r="P73" s="30"/>
    </row>
    <row r="74" spans="3:16" ht="18.75" x14ac:dyDescent="0.3">
      <c r="C74" s="55" t="s">
        <v>64</v>
      </c>
      <c r="D74" s="56"/>
      <c r="E74" s="56"/>
      <c r="F74" s="56"/>
      <c r="G74" s="56"/>
      <c r="H74" s="30"/>
      <c r="P74" s="30"/>
    </row>
    <row r="75" spans="3:16" ht="18.75" x14ac:dyDescent="0.3">
      <c r="C75" s="51" t="s">
        <v>67</v>
      </c>
      <c r="D75" s="56"/>
      <c r="E75" s="56"/>
      <c r="F75" s="56"/>
      <c r="G75" s="56"/>
      <c r="H75" s="30"/>
      <c r="I75" s="2"/>
      <c r="J75" s="2"/>
      <c r="K75" s="2"/>
      <c r="L75" s="2"/>
      <c r="M75" s="2"/>
      <c r="N75" s="2"/>
      <c r="O75" s="2"/>
      <c r="P75" s="30"/>
    </row>
    <row r="76" spans="3:16" ht="18.75" x14ac:dyDescent="0.3">
      <c r="C76" s="53" t="s">
        <v>68</v>
      </c>
      <c r="D76" s="56"/>
      <c r="E76" s="56"/>
      <c r="F76" s="56"/>
      <c r="G76" s="56"/>
      <c r="H76" s="30"/>
      <c r="P76" s="30"/>
    </row>
    <row r="77" spans="3:16" ht="18.75" x14ac:dyDescent="0.3">
      <c r="C77" s="55" t="s">
        <v>69</v>
      </c>
      <c r="D77" s="56"/>
      <c r="E77" s="56"/>
      <c r="F77" s="56"/>
      <c r="G77" s="56"/>
      <c r="H77" s="30"/>
      <c r="P77" s="30"/>
    </row>
    <row r="78" spans="3:16" ht="18.75" x14ac:dyDescent="0.3">
      <c r="C78" s="55" t="s">
        <v>70</v>
      </c>
      <c r="D78" s="56"/>
      <c r="E78" s="56"/>
      <c r="F78" s="56"/>
      <c r="G78" s="56"/>
      <c r="H78" s="30"/>
      <c r="P78" s="30"/>
    </row>
    <row r="79" spans="3:16" ht="18.75" x14ac:dyDescent="0.3">
      <c r="C79" s="53" t="s">
        <v>71</v>
      </c>
      <c r="D79" s="56"/>
      <c r="E79" s="56"/>
      <c r="F79" s="56"/>
      <c r="G79" s="56"/>
      <c r="H79" s="30"/>
      <c r="P79" s="30"/>
    </row>
    <row r="80" spans="3:16" ht="18.75" x14ac:dyDescent="0.3">
      <c r="C80" s="55" t="s">
        <v>72</v>
      </c>
      <c r="D80" s="56"/>
      <c r="E80" s="56"/>
      <c r="F80" s="56"/>
      <c r="G80" s="56"/>
      <c r="H80" s="30"/>
      <c r="P80" s="30"/>
    </row>
    <row r="81" spans="3:16" ht="18.75" x14ac:dyDescent="0.3">
      <c r="C81" s="55" t="s">
        <v>73</v>
      </c>
      <c r="D81" s="56"/>
      <c r="E81" s="56"/>
      <c r="F81" s="56"/>
      <c r="G81" s="56"/>
      <c r="H81" s="30"/>
      <c r="P81" s="30"/>
    </row>
    <row r="82" spans="3:16" ht="18.75" x14ac:dyDescent="0.3">
      <c r="C82" s="53" t="s">
        <v>74</v>
      </c>
      <c r="D82" s="56"/>
      <c r="E82" s="56"/>
      <c r="F82" s="56"/>
      <c r="G82" s="56"/>
      <c r="H82" s="30"/>
      <c r="P82" s="30"/>
    </row>
    <row r="83" spans="3:16" ht="21" x14ac:dyDescent="0.35">
      <c r="C83" s="55" t="s">
        <v>75</v>
      </c>
      <c r="D83" s="60"/>
      <c r="E83" s="60"/>
      <c r="F83" s="60"/>
      <c r="G83" s="60"/>
      <c r="H83" s="30"/>
      <c r="P83" s="30"/>
    </row>
    <row r="84" spans="3:16" ht="21" x14ac:dyDescent="0.35">
      <c r="C84" s="59" t="s">
        <v>65</v>
      </c>
      <c r="D84" s="61">
        <v>2519870.59</v>
      </c>
      <c r="E84" s="61">
        <v>3314684.64</v>
      </c>
      <c r="F84" s="61">
        <v>3197251.3699999992</v>
      </c>
      <c r="G84" s="61">
        <v>6979484.8200000003</v>
      </c>
      <c r="H84" s="47"/>
      <c r="I84" s="9"/>
      <c r="J84" s="9"/>
      <c r="K84" s="9"/>
      <c r="L84" s="9"/>
      <c r="M84" s="9"/>
      <c r="N84" s="9"/>
      <c r="O84" s="9"/>
      <c r="P84" s="47">
        <f t="shared" ref="P84" si="1">SUM(D84:O84)</f>
        <v>16011291.42</v>
      </c>
    </row>
    <row r="86" spans="3:16" x14ac:dyDescent="0.25">
      <c r="D86" s="30"/>
      <c r="E86" s="30"/>
      <c r="F86" s="30"/>
      <c r="G86" s="30"/>
    </row>
    <row r="89" spans="3:16" ht="15.75" thickBot="1" x14ac:dyDescent="0.3"/>
    <row r="90" spans="3:16" ht="15.75" thickBot="1" x14ac:dyDescent="0.3">
      <c r="C90" s="74" t="s">
        <v>95</v>
      </c>
      <c r="D90" s="75"/>
      <c r="E90" s="76"/>
    </row>
    <row r="91" spans="3:16" ht="15.75" thickBot="1" x14ac:dyDescent="0.3">
      <c r="C91" s="74" t="s">
        <v>116</v>
      </c>
      <c r="D91" s="75"/>
      <c r="E91" s="76"/>
    </row>
    <row r="92" spans="3:16" x14ac:dyDescent="0.25">
      <c r="C92" s="65" t="s">
        <v>115</v>
      </c>
      <c r="D92" s="49"/>
      <c r="E92" s="66"/>
    </row>
    <row r="93" spans="3:16" x14ac:dyDescent="0.25">
      <c r="C93" s="65" t="s">
        <v>99</v>
      </c>
      <c r="D93" s="49"/>
      <c r="E93" s="66"/>
    </row>
    <row r="94" spans="3:16" x14ac:dyDescent="0.25">
      <c r="C94" s="65" t="s">
        <v>100</v>
      </c>
      <c r="D94" s="49"/>
      <c r="E94" s="66"/>
    </row>
    <row r="95" spans="3:16" ht="15.75" thickBot="1" x14ac:dyDescent="0.3">
      <c r="C95" s="67" t="s">
        <v>101</v>
      </c>
      <c r="D95" s="50"/>
      <c r="E95" s="68"/>
    </row>
    <row r="96" spans="3:16" x14ac:dyDescent="0.25">
      <c r="C96" s="49"/>
      <c r="D96" s="49"/>
      <c r="E96" s="49"/>
    </row>
    <row r="97" spans="3:6" x14ac:dyDescent="0.25">
      <c r="C97" s="49"/>
      <c r="D97" s="49"/>
      <c r="E97" s="49"/>
    </row>
    <row r="98" spans="3:6" x14ac:dyDescent="0.25">
      <c r="C98" s="49"/>
      <c r="D98" s="49"/>
      <c r="E98" s="49"/>
    </row>
    <row r="103" spans="3:6" ht="18.75" x14ac:dyDescent="0.3">
      <c r="C103" s="57" t="s">
        <v>102</v>
      </c>
      <c r="D103" s="57"/>
      <c r="F103" t="s">
        <v>118</v>
      </c>
    </row>
    <row r="104" spans="3:6" ht="18.75" x14ac:dyDescent="0.3">
      <c r="C104" s="57" t="s">
        <v>104</v>
      </c>
      <c r="D104" s="57"/>
    </row>
    <row r="105" spans="3:6" ht="18.75" x14ac:dyDescent="0.3">
      <c r="C105" s="57" t="s">
        <v>103</v>
      </c>
      <c r="D105" s="57"/>
    </row>
    <row r="106" spans="3:6" ht="18.75" x14ac:dyDescent="0.3">
      <c r="C106" s="57"/>
      <c r="D106" s="5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ARTESANOS3</cp:lastModifiedBy>
  <cp:lastPrinted>2022-05-24T20:23:01Z</cp:lastPrinted>
  <dcterms:created xsi:type="dcterms:W3CDTF">2021-07-29T18:58:50Z</dcterms:created>
  <dcterms:modified xsi:type="dcterms:W3CDTF">2022-05-25T15:36:47Z</dcterms:modified>
</cp:coreProperties>
</file>