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Agosto 2023" sheetId="1" r:id="rId1"/>
    <sheet name="Nomina Militar Agosto 2023" sheetId="2" r:id="rId2"/>
    <sheet name="Nomina Contratados Agosto 2023" sheetId="3" r:id="rId3"/>
  </sheets>
  <definedNames>
    <definedName name="_xlnm.Print_Area" localSheetId="0">'Nomina Fijos Agosto 2023'!$A$1:$O$69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3" l="1"/>
  <c r="N46" i="1" l="1"/>
  <c r="O46" i="1" s="1"/>
  <c r="N23" i="1" l="1"/>
  <c r="O23" i="1" s="1"/>
  <c r="I27" i="3" l="1"/>
  <c r="N37" i="1" l="1"/>
  <c r="O37" i="1" s="1"/>
  <c r="P25" i="3"/>
  <c r="Q25" i="3" s="1"/>
  <c r="P21" i="3"/>
  <c r="Q21" i="3" s="1"/>
  <c r="P22" i="3"/>
  <c r="Q22" i="3" s="1"/>
  <c r="O27" i="3" l="1"/>
  <c r="N27" i="3"/>
  <c r="M27" i="3"/>
  <c r="L27" i="3"/>
  <c r="K54" i="1" l="1"/>
  <c r="N32" i="1"/>
  <c r="O32" i="1" s="1"/>
  <c r="O15" i="1"/>
  <c r="N24" i="1"/>
  <c r="O24" i="1" s="1"/>
  <c r="M54" i="1" l="1"/>
  <c r="L54" i="1"/>
  <c r="G54" i="1"/>
  <c r="J54" i="1"/>
  <c r="N45" i="1"/>
  <c r="O45" i="1" s="1"/>
  <c r="N31" i="1"/>
  <c r="O31" i="1" s="1"/>
  <c r="O28" i="1"/>
  <c r="P23" i="3" l="1"/>
  <c r="P13" i="3"/>
  <c r="Q13" i="3" s="1"/>
  <c r="P26" i="3"/>
  <c r="Q26" i="3" s="1"/>
  <c r="N12" i="1"/>
  <c r="N17" i="1"/>
  <c r="N21" i="1"/>
  <c r="O21" i="1" s="1"/>
  <c r="N25" i="1" l="1"/>
  <c r="O25" i="1" s="1"/>
  <c r="N38" i="1" l="1"/>
  <c r="O38" i="1" s="1"/>
  <c r="P16" i="3" l="1"/>
  <c r="N16" i="1" l="1"/>
  <c r="O16" i="1" s="1"/>
  <c r="N44" i="1" l="1"/>
  <c r="O44" i="1" s="1"/>
  <c r="P14" i="3" l="1"/>
  <c r="Q14" i="3" s="1"/>
  <c r="N30" i="1"/>
  <c r="O30" i="1" s="1"/>
  <c r="P19" i="3" l="1"/>
  <c r="P12" i="3"/>
  <c r="P24" i="3"/>
  <c r="Q24" i="3" s="1"/>
  <c r="Q16" i="3"/>
  <c r="N22" i="1"/>
  <c r="O22" i="1" s="1"/>
  <c r="O12" i="1"/>
  <c r="O17" i="1"/>
  <c r="O18" i="1"/>
  <c r="N27" i="1"/>
  <c r="O27" i="1" s="1"/>
  <c r="N33" i="1"/>
  <c r="O33" i="1" s="1"/>
  <c r="O19" i="1"/>
  <c r="O34" i="1"/>
  <c r="N35" i="1"/>
  <c r="O35" i="1" s="1"/>
  <c r="N20" i="1"/>
  <c r="O20" i="1" s="1"/>
  <c r="N39" i="1"/>
  <c r="O39" i="1" s="1"/>
  <c r="N36" i="1"/>
  <c r="O36" i="1" s="1"/>
  <c r="N29" i="1"/>
  <c r="O29" i="1" s="1"/>
  <c r="N26" i="1"/>
  <c r="O2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43" i="1"/>
  <c r="O43" i="1" s="1"/>
  <c r="N11" i="1"/>
  <c r="N54" i="1" l="1"/>
  <c r="P27" i="3"/>
  <c r="O11" i="1"/>
  <c r="O54" i="1" s="1"/>
  <c r="Q19" i="3"/>
  <c r="I12" i="2" l="1"/>
  <c r="I13" i="2" l="1"/>
  <c r="I11" i="2"/>
</calcChain>
</file>

<file path=xl/sharedStrings.xml><?xml version="1.0" encoding="utf-8"?>
<sst xmlns="http://schemas.openxmlformats.org/spreadsheetml/2006/main" count="351" uniqueCount="164">
  <si>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</si>
  <si>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</si>
  <si>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</si>
  <si>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</si>
  <si>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</si>
  <si>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</si>
  <si>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</si>
  <si>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</si>
  <si>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</si>
  <si>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</si>
  <si>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</si>
  <si>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</si>
  <si>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</si>
  <si>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</si>
  <si>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</si>
  <si>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</si>
  <si>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</si>
  <si>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</si>
  <si>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</si>
  <si>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</si>
  <si>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</si>
  <si>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</si>
  <si>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</si>
  <si>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</si>
  <si>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</si>
  <si>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</si>
  <si>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</si>
  <si>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</si>
  <si>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</si>
  <si>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</si>
  <si>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</si>
  <si>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</si>
  <si>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</si>
  <si>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</si>
  <si>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</si>
  <si>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</si>
  <si>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</si>
  <si>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</si>
  <si>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</si>
  <si>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</si>
  <si>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</si>
  <si>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</si>
  <si>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</si>
  <si>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</si>
  <si>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</si>
  <si>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</si>
  <si>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</si>
  <si>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</si>
  <si>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</si>
  <si>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</si>
  <si>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</si>
  <si>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</si>
  <si>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</si>
  <si>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</si>
  <si>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</si>
  <si>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</si>
  <si>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</si>
  <si>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</si>
  <si>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</si>
  <si>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</si>
  <si>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</si>
  <si>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</si>
  <si>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</si>
  <si>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</si>
  <si>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</si>
  <si>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</si>
  <si>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</si>
  <si>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</si>
  <si>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</si>
  <si>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</si>
  <si>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</si>
  <si>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</si>
  <si>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</si>
  <si>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</si>
  <si>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</si>
  <si>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</si>
  <si>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</si>
  <si>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</si>
  <si>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</si>
  <si>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</si>
  <si>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</si>
  <si>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</si>
  <si>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</si>
  <si>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</si>
  <si>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</si>
  <si>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</si>
  <si>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</si>
  <si>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</si>
  <si>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</si>
  <si>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</si>
  <si>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</si>
  <si>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</si>
  <si>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</si>
  <si>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</si>
  <si>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</si>
  <si>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</si>
  <si>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</si>
  <si>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</si>
  <si>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</si>
  <si>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</si>
  <si>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</si>
  <si>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</si>
  <si>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</si>
  <si>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</si>
  <si>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</si>
  <si>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</si>
  <si>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</si>
  <si>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</si>
  <si>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</si>
  <si>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</si>
  <si>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</si>
  <si>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</si>
  <si>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</si>
  <si>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</si>
  <si>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</si>
  <si>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</si>
  <si>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</si>
  <si>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</si>
  <si>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</si>
  <si>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</si>
  <si>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</si>
  <si>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</si>
  <si>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</si>
  <si>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</si>
  <si>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</si>
  <si>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</si>
  <si>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</si>
  <si>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</si>
  <si>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</si>
  <si>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</si>
  <si>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</si>
  <si>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</si>
  <si>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</si>
  <si>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</si>
  <si>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</si>
  <si>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</si>
  <si>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</si>
  <si>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</si>
  <si>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</si>
  <si>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</si>
  <si>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</si>
  <si>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</si>
  <si>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</si>
  <si>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</si>
  <si>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</si>
  <si>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</si>
  <si>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</si>
  <si>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</si>
  <si>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</si>
  <si>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</si>
  <si>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</si>
  <si>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</si>
  <si>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</si>
  <si>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Francisco Orl. Reyes Pineda</t>
  </si>
  <si>
    <t>Inspectora</t>
  </si>
  <si>
    <t>Gladys Maria Muñoz Gonzalez</t>
  </si>
  <si>
    <t>Karen Arlette Pineda Pineda</t>
  </si>
  <si>
    <t>Fernelys Duran Martinez</t>
  </si>
  <si>
    <t>Asesor</t>
  </si>
  <si>
    <t>Asesora Artesanal</t>
  </si>
  <si>
    <t>William Castro Candelario</t>
  </si>
  <si>
    <t xml:space="preserve">                                                                                                                                                                     NOMINAS DEL PERSONAL FIJO ACTIVO AL 31 DE AGOSTO DEL 2023</t>
  </si>
  <si>
    <t xml:space="preserve">                                       NOMINAS DEL PERSONAL MILITAR ACTIVO AL 31 DE AGOSTO DEL 2023</t>
  </si>
  <si>
    <t xml:space="preserve">                              NOMINAS DEL PERSONAL CONTRATADO TEMPORAL ACTIVO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</si>
</sst>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7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65</xdr:row>
      <xdr:rowOff>121214</xdr:rowOff>
    </xdr:from>
    <xdr:to>
      <xdr:col>14</xdr:col>
      <xdr:colOff>721179</xdr:colOff>
      <xdr:row>68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35</xdr:row>
      <xdr:rowOff>148015</xdr:rowOff>
    </xdr:from>
    <xdr:to>
      <xdr:col>16</xdr:col>
      <xdr:colOff>263355</xdr:colOff>
      <xdr:row>39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zoomScale="70" zoomScaleNormal="87" zoomScaleSheetLayoutView="70" workbookViewId="0">
      <selection activeCell="B31" sqref="A31:XFD31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134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161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131</v>
      </c>
      <c r="B10" s="31" t="s">
        <v>91</v>
      </c>
      <c r="C10" s="31" t="s">
        <v>84</v>
      </c>
      <c r="D10" s="31" t="s">
        <v>85</v>
      </c>
      <c r="E10" s="31" t="s">
        <v>3</v>
      </c>
      <c r="F10" s="31" t="s">
        <v>86</v>
      </c>
      <c r="G10" s="32" t="s">
        <v>87</v>
      </c>
      <c r="H10" s="32" t="s">
        <v>88</v>
      </c>
      <c r="I10" s="32" t="s">
        <v>89</v>
      </c>
      <c r="J10" s="32" t="s">
        <v>124</v>
      </c>
      <c r="K10" s="32" t="s">
        <v>129</v>
      </c>
      <c r="L10" s="32" t="s">
        <v>130</v>
      </c>
      <c r="M10" s="32" t="s">
        <v>40</v>
      </c>
      <c r="N10" s="32" t="s">
        <v>90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149</v>
      </c>
      <c r="E11" s="35" t="s">
        <v>139</v>
      </c>
      <c r="F11" s="35" t="s">
        <v>137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159</v>
      </c>
      <c r="D12" s="35" t="s">
        <v>149</v>
      </c>
      <c r="E12" s="35" t="s">
        <v>6</v>
      </c>
      <c r="F12" s="35" t="s">
        <v>138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13692.2</v>
      </c>
      <c r="N12" s="36">
        <f>+SUM(J12:M12)</f>
        <v>23197.68</v>
      </c>
      <c r="O12" s="36">
        <f>+G12-N12</f>
        <v>46802.32</v>
      </c>
    </row>
    <row r="13" spans="1:16" ht="21" customHeight="1" x14ac:dyDescent="0.25">
      <c r="A13" s="33">
        <v>2</v>
      </c>
      <c r="B13" s="34" t="s">
        <v>157</v>
      </c>
      <c r="C13" s="34" t="s">
        <v>158</v>
      </c>
      <c r="D13" s="35" t="s">
        <v>149</v>
      </c>
      <c r="E13" s="35" t="s">
        <v>6</v>
      </c>
      <c r="F13" s="35" t="s">
        <v>137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25</v>
      </c>
      <c r="N13" s="36">
        <v>2831.65</v>
      </c>
      <c r="O13" s="36">
        <v>37168.35</v>
      </c>
    </row>
    <row r="14" spans="1:16" ht="21" customHeight="1" x14ac:dyDescent="0.25">
      <c r="A14" s="33"/>
      <c r="B14" s="34" t="s">
        <v>155</v>
      </c>
      <c r="C14" s="34" t="s">
        <v>58</v>
      </c>
      <c r="D14" s="35" t="s">
        <v>149</v>
      </c>
      <c r="E14" s="35" t="s">
        <v>6</v>
      </c>
      <c r="F14" s="35" t="s">
        <v>138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0.25" customHeight="1" x14ac:dyDescent="0.25">
      <c r="A15" s="33">
        <v>3</v>
      </c>
      <c r="B15" s="34" t="s">
        <v>120</v>
      </c>
      <c r="C15" s="34" t="s">
        <v>58</v>
      </c>
      <c r="D15" s="35" t="s">
        <v>149</v>
      </c>
      <c r="E15" s="35" t="s">
        <v>6</v>
      </c>
      <c r="F15" s="35" t="s">
        <v>137</v>
      </c>
      <c r="G15" s="36">
        <v>35000</v>
      </c>
      <c r="H15" s="36"/>
      <c r="I15" s="36"/>
      <c r="J15" s="36">
        <v>1004.5</v>
      </c>
      <c r="K15" s="36">
        <v>0</v>
      </c>
      <c r="L15" s="36">
        <v>1064</v>
      </c>
      <c r="M15" s="37">
        <v>25</v>
      </c>
      <c r="N15" s="36">
        <v>2093.5</v>
      </c>
      <c r="O15" s="36">
        <f t="shared" ref="O15" si="0">+G15-N15</f>
        <v>32906.5</v>
      </c>
    </row>
    <row r="16" spans="1:16" ht="23.25" customHeight="1" x14ac:dyDescent="0.25">
      <c r="A16" s="33">
        <v>4</v>
      </c>
      <c r="B16" s="34" t="s">
        <v>64</v>
      </c>
      <c r="C16" s="34" t="s">
        <v>148</v>
      </c>
      <c r="D16" s="35" t="s">
        <v>149</v>
      </c>
      <c r="E16" s="35" t="s">
        <v>6</v>
      </c>
      <c r="F16" s="35" t="s">
        <v>138</v>
      </c>
      <c r="G16" s="36">
        <v>47000</v>
      </c>
      <c r="H16" s="36"/>
      <c r="I16" s="36"/>
      <c r="J16" s="36">
        <v>1348.9</v>
      </c>
      <c r="K16" s="36">
        <v>1430.6</v>
      </c>
      <c r="L16" s="36">
        <v>1428.8</v>
      </c>
      <c r="M16" s="37">
        <v>25</v>
      </c>
      <c r="N16" s="36">
        <f>+SUM(J16:M16)</f>
        <v>4233.3</v>
      </c>
      <c r="O16" s="36">
        <f>+G16-N16</f>
        <v>42766.7</v>
      </c>
    </row>
    <row r="17" spans="1:15" ht="20.25" customHeight="1" x14ac:dyDescent="0.25">
      <c r="A17" s="33">
        <v>5</v>
      </c>
      <c r="B17" s="34" t="s">
        <v>45</v>
      </c>
      <c r="C17" s="34" t="s">
        <v>7</v>
      </c>
      <c r="D17" s="35" t="s">
        <v>123</v>
      </c>
      <c r="E17" s="35" t="s">
        <v>6</v>
      </c>
      <c r="F17" s="35" t="s">
        <v>137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6">
        <f t="shared" ref="N17" si="1">+SUM(J17:M17)</f>
        <v>13625.49</v>
      </c>
      <c r="O17" s="36">
        <f t="shared" ref="O17:O18" si="2">+G17-N17</f>
        <v>71374.509999999995</v>
      </c>
    </row>
    <row r="18" spans="1:15" ht="20.25" customHeight="1" x14ac:dyDescent="0.25">
      <c r="A18" s="33">
        <v>6</v>
      </c>
      <c r="B18" s="34" t="s">
        <v>67</v>
      </c>
      <c r="C18" s="34" t="s">
        <v>46</v>
      </c>
      <c r="D18" s="35" t="s">
        <v>47</v>
      </c>
      <c r="E18" s="35" t="s">
        <v>6</v>
      </c>
      <c r="F18" s="35" t="s">
        <v>138</v>
      </c>
      <c r="G18" s="36">
        <v>66000</v>
      </c>
      <c r="H18" s="36"/>
      <c r="I18" s="36"/>
      <c r="J18" s="36">
        <v>1894.2</v>
      </c>
      <c r="K18" s="36">
        <v>3984.78</v>
      </c>
      <c r="L18" s="36">
        <v>2006.4</v>
      </c>
      <c r="M18" s="37">
        <v>8179.9</v>
      </c>
      <c r="N18" s="36">
        <v>16065.28</v>
      </c>
      <c r="O18" s="36">
        <f t="shared" si="2"/>
        <v>49934.720000000001</v>
      </c>
    </row>
    <row r="19" spans="1:15" ht="20.25" customHeight="1" x14ac:dyDescent="0.25">
      <c r="A19" s="33">
        <v>7</v>
      </c>
      <c r="B19" s="34" t="s">
        <v>16</v>
      </c>
      <c r="C19" s="34" t="s">
        <v>42</v>
      </c>
      <c r="D19" s="35" t="s">
        <v>17</v>
      </c>
      <c r="E19" s="35" t="s">
        <v>6</v>
      </c>
      <c r="F19" s="35" t="s">
        <v>138</v>
      </c>
      <c r="G19" s="36">
        <v>55000</v>
      </c>
      <c r="H19" s="36"/>
      <c r="I19" s="36"/>
      <c r="J19" s="36">
        <v>1578.5</v>
      </c>
      <c r="K19" s="36">
        <v>2559.6799999999998</v>
      </c>
      <c r="L19" s="36">
        <v>1672</v>
      </c>
      <c r="M19" s="37">
        <v>25</v>
      </c>
      <c r="N19" s="36">
        <v>5835.18</v>
      </c>
      <c r="O19" s="36">
        <f>+G19-N19</f>
        <v>49164.82</v>
      </c>
    </row>
    <row r="20" spans="1:15" ht="18.75" customHeight="1" x14ac:dyDescent="0.25">
      <c r="A20" s="33">
        <v>8</v>
      </c>
      <c r="B20" s="34" t="s">
        <v>39</v>
      </c>
      <c r="C20" s="34" t="s">
        <v>37</v>
      </c>
      <c r="D20" s="35" t="s">
        <v>18</v>
      </c>
      <c r="E20" s="40" t="s">
        <v>140</v>
      </c>
      <c r="F20" s="35" t="s">
        <v>138</v>
      </c>
      <c r="G20" s="36">
        <v>20000</v>
      </c>
      <c r="H20" s="36"/>
      <c r="I20" s="36"/>
      <c r="J20" s="36">
        <v>574</v>
      </c>
      <c r="K20" s="36">
        <v>0</v>
      </c>
      <c r="L20" s="36">
        <v>608</v>
      </c>
      <c r="M20" s="37">
        <v>25</v>
      </c>
      <c r="N20" s="36">
        <f>+SUM(J20:M20)</f>
        <v>1207</v>
      </c>
      <c r="O20" s="36">
        <f>+G20-N20</f>
        <v>18793</v>
      </c>
    </row>
    <row r="21" spans="1:15" ht="20.25" customHeight="1" x14ac:dyDescent="0.25">
      <c r="A21" s="33">
        <v>9</v>
      </c>
      <c r="B21" s="35" t="s">
        <v>107</v>
      </c>
      <c r="C21" s="34" t="s">
        <v>37</v>
      </c>
      <c r="D21" s="35" t="s">
        <v>18</v>
      </c>
      <c r="E21" s="40" t="s">
        <v>140</v>
      </c>
      <c r="F21" s="35" t="s">
        <v>138</v>
      </c>
      <c r="G21" s="38">
        <v>30000</v>
      </c>
      <c r="H21" s="38"/>
      <c r="I21" s="38"/>
      <c r="J21" s="36">
        <v>861</v>
      </c>
      <c r="K21" s="38">
        <v>0</v>
      </c>
      <c r="L21" s="36">
        <v>912</v>
      </c>
      <c r="M21" s="37">
        <v>1602.45</v>
      </c>
      <c r="N21" s="36">
        <f t="shared" ref="N21" si="3">+SUM(J21:M21)</f>
        <v>3375.45</v>
      </c>
      <c r="O21" s="36">
        <f t="shared" ref="O21" si="4">+G21-N21</f>
        <v>26624.55</v>
      </c>
    </row>
    <row r="22" spans="1:15" ht="20.25" customHeight="1" x14ac:dyDescent="0.25">
      <c r="A22" s="33">
        <v>10</v>
      </c>
      <c r="B22" s="35" t="s">
        <v>63</v>
      </c>
      <c r="C22" s="34" t="s">
        <v>53</v>
      </c>
      <c r="D22" s="39" t="s">
        <v>18</v>
      </c>
      <c r="E22" s="40" t="s">
        <v>140</v>
      </c>
      <c r="F22" s="35" t="s">
        <v>138</v>
      </c>
      <c r="G22" s="36">
        <v>30000</v>
      </c>
      <c r="H22" s="36"/>
      <c r="I22" s="36"/>
      <c r="J22" s="36">
        <v>861</v>
      </c>
      <c r="K22" s="36">
        <v>0</v>
      </c>
      <c r="L22" s="36">
        <v>912</v>
      </c>
      <c r="M22" s="37">
        <v>8625</v>
      </c>
      <c r="N22" s="36">
        <f>+SUM(J22:M22)</f>
        <v>10398</v>
      </c>
      <c r="O22" s="36">
        <f>+G22-N22</f>
        <v>19602</v>
      </c>
    </row>
    <row r="23" spans="1:15" ht="20.25" customHeight="1" x14ac:dyDescent="0.25">
      <c r="A23" s="33">
        <v>10</v>
      </c>
      <c r="B23" s="35" t="s">
        <v>156</v>
      </c>
      <c r="C23" s="34" t="s">
        <v>37</v>
      </c>
      <c r="D23" s="39" t="s">
        <v>18</v>
      </c>
      <c r="E23" s="40" t="s">
        <v>140</v>
      </c>
      <c r="F23" s="35" t="s">
        <v>138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25</v>
      </c>
      <c r="N23" s="36">
        <f>+SUM(J23:M23)</f>
        <v>1798</v>
      </c>
      <c r="O23" s="36">
        <f>+G23-N23</f>
        <v>28202</v>
      </c>
    </row>
    <row r="24" spans="1:15" s="15" customFormat="1" ht="20.25" customHeight="1" x14ac:dyDescent="0.25">
      <c r="A24" s="33">
        <v>11</v>
      </c>
      <c r="B24" s="34" t="s">
        <v>78</v>
      </c>
      <c r="C24" s="34" t="s">
        <v>36</v>
      </c>
      <c r="D24" s="35" t="s">
        <v>44</v>
      </c>
      <c r="E24" s="40" t="s">
        <v>140</v>
      </c>
      <c r="F24" s="35" t="s">
        <v>137</v>
      </c>
      <c r="G24" s="36">
        <v>25000</v>
      </c>
      <c r="H24" s="36"/>
      <c r="I24" s="36"/>
      <c r="J24" s="36">
        <v>717.5</v>
      </c>
      <c r="K24" s="36">
        <v>0</v>
      </c>
      <c r="L24" s="36">
        <v>760</v>
      </c>
      <c r="M24" s="37">
        <v>25</v>
      </c>
      <c r="N24" s="36">
        <f t="shared" ref="N24" si="5">+SUM(J24:M24)</f>
        <v>1502.5</v>
      </c>
      <c r="O24" s="36">
        <f t="shared" ref="O24" si="6">+G24-N24</f>
        <v>23497.5</v>
      </c>
    </row>
    <row r="25" spans="1:15" ht="20.25" customHeight="1" x14ac:dyDescent="0.25">
      <c r="A25" s="33">
        <v>12</v>
      </c>
      <c r="B25" s="34" t="s">
        <v>105</v>
      </c>
      <c r="C25" s="34" t="s">
        <v>106</v>
      </c>
      <c r="D25" s="35" t="s">
        <v>44</v>
      </c>
      <c r="E25" s="40" t="s">
        <v>140</v>
      </c>
      <c r="F25" s="35" t="s">
        <v>137</v>
      </c>
      <c r="G25" s="36">
        <v>20000</v>
      </c>
      <c r="H25" s="36"/>
      <c r="I25" s="36"/>
      <c r="J25" s="36">
        <v>574</v>
      </c>
      <c r="K25" s="36">
        <v>0</v>
      </c>
      <c r="L25" s="36">
        <v>608</v>
      </c>
      <c r="M25" s="37">
        <v>8408.68</v>
      </c>
      <c r="N25" s="36">
        <f>+SUM(J25:M25)</f>
        <v>9590.68</v>
      </c>
      <c r="O25" s="36">
        <f>+G25-N25</f>
        <v>10409.32</v>
      </c>
    </row>
    <row r="26" spans="1:15" ht="20.25" customHeight="1" x14ac:dyDescent="0.25">
      <c r="A26" s="33">
        <v>13</v>
      </c>
      <c r="B26" s="34" t="s">
        <v>132</v>
      </c>
      <c r="C26" s="34" t="s">
        <v>133</v>
      </c>
      <c r="D26" s="35" t="s">
        <v>59</v>
      </c>
      <c r="E26" s="35" t="s">
        <v>6</v>
      </c>
      <c r="F26" s="35" t="s">
        <v>138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2125</v>
      </c>
      <c r="N26" s="36">
        <f>+SUM(J26:M26)</f>
        <v>3307</v>
      </c>
      <c r="O26" s="36">
        <f>+G26-N26</f>
        <v>16693</v>
      </c>
    </row>
    <row r="27" spans="1:15" ht="20.25" customHeight="1" x14ac:dyDescent="0.25">
      <c r="A27" s="33">
        <v>14</v>
      </c>
      <c r="B27" s="34" t="s">
        <v>11</v>
      </c>
      <c r="C27" s="34" t="s">
        <v>10</v>
      </c>
      <c r="D27" s="35" t="s">
        <v>113</v>
      </c>
      <c r="E27" s="35" t="s">
        <v>6</v>
      </c>
      <c r="F27" s="35" t="s">
        <v>137</v>
      </c>
      <c r="G27" s="36">
        <v>31000</v>
      </c>
      <c r="H27" s="36"/>
      <c r="I27" s="36"/>
      <c r="J27" s="36">
        <v>889.7</v>
      </c>
      <c r="K27" s="36">
        <v>0</v>
      </c>
      <c r="L27" s="36">
        <v>942.4</v>
      </c>
      <c r="M27" s="37">
        <v>25</v>
      </c>
      <c r="N27" s="36">
        <f>+SUM(J27:M27)</f>
        <v>1857.1</v>
      </c>
      <c r="O27" s="36">
        <f>+G27-N27</f>
        <v>29142.9</v>
      </c>
    </row>
    <row r="28" spans="1:15" ht="20.25" customHeight="1" x14ac:dyDescent="0.25">
      <c r="A28" s="33">
        <v>15</v>
      </c>
      <c r="B28" s="34" t="s">
        <v>72</v>
      </c>
      <c r="C28" s="34" t="s">
        <v>73</v>
      </c>
      <c r="D28" s="35" t="s">
        <v>113</v>
      </c>
      <c r="E28" s="40" t="s">
        <v>140</v>
      </c>
      <c r="F28" s="35" t="s">
        <v>137</v>
      </c>
      <c r="G28" s="36">
        <v>15000</v>
      </c>
      <c r="H28" s="36"/>
      <c r="I28" s="36"/>
      <c r="J28" s="36">
        <v>430.5</v>
      </c>
      <c r="K28" s="36">
        <v>0</v>
      </c>
      <c r="L28" s="36">
        <v>456</v>
      </c>
      <c r="M28" s="37">
        <v>4788.96</v>
      </c>
      <c r="N28" s="36">
        <v>5675.46</v>
      </c>
      <c r="O28" s="36">
        <f t="shared" ref="O28" si="7">+G28-N28</f>
        <v>9324.5400000000009</v>
      </c>
    </row>
    <row r="29" spans="1:15" ht="20.25" customHeight="1" x14ac:dyDescent="0.25">
      <c r="A29" s="33">
        <v>17</v>
      </c>
      <c r="B29" s="34" t="s">
        <v>71</v>
      </c>
      <c r="C29" s="34" t="s">
        <v>24</v>
      </c>
      <c r="D29" s="35" t="s">
        <v>15</v>
      </c>
      <c r="E29" s="40" t="s">
        <v>140</v>
      </c>
      <c r="F29" s="35" t="s">
        <v>138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3045.89</v>
      </c>
      <c r="N29" s="36">
        <f>+SUM(J29:M29)</f>
        <v>4227.8899999999994</v>
      </c>
      <c r="O29" s="36">
        <f>+G29-N29</f>
        <v>15772.11</v>
      </c>
    </row>
    <row r="30" spans="1:15" ht="20.25" customHeight="1" x14ac:dyDescent="0.25">
      <c r="A30" s="33">
        <v>18</v>
      </c>
      <c r="B30" s="34" t="s">
        <v>95</v>
      </c>
      <c r="C30" s="34" t="s">
        <v>24</v>
      </c>
      <c r="D30" s="35" t="s">
        <v>15</v>
      </c>
      <c r="E30" s="40" t="s">
        <v>140</v>
      </c>
      <c r="F30" s="35" t="s">
        <v>138</v>
      </c>
      <c r="G30" s="36">
        <v>15000</v>
      </c>
      <c r="H30" s="36"/>
      <c r="I30" s="36"/>
      <c r="J30" s="36">
        <v>430.5</v>
      </c>
      <c r="K30" s="36">
        <v>0</v>
      </c>
      <c r="L30" s="36">
        <v>456</v>
      </c>
      <c r="M30" s="37">
        <v>1941.8</v>
      </c>
      <c r="N30" s="36">
        <f t="shared" ref="N30" si="8">+SUM(J30:M30)</f>
        <v>2828.3</v>
      </c>
      <c r="O30" s="36">
        <f t="shared" ref="O30" si="9">+G30-N30</f>
        <v>12171.7</v>
      </c>
    </row>
    <row r="31" spans="1:15" ht="20.25" customHeight="1" x14ac:dyDescent="0.25">
      <c r="A31" s="33">
        <v>19</v>
      </c>
      <c r="B31" s="34" t="s">
        <v>75</v>
      </c>
      <c r="C31" s="34" t="s">
        <v>24</v>
      </c>
      <c r="D31" s="35" t="s">
        <v>15</v>
      </c>
      <c r="E31" s="40" t="s">
        <v>140</v>
      </c>
      <c r="F31" s="35" t="s">
        <v>138</v>
      </c>
      <c r="G31" s="36">
        <v>13000</v>
      </c>
      <c r="H31" s="36"/>
      <c r="I31" s="36"/>
      <c r="J31" s="36">
        <v>373.1</v>
      </c>
      <c r="K31" s="36">
        <v>0</v>
      </c>
      <c r="L31" s="36">
        <v>395.2</v>
      </c>
      <c r="M31" s="37">
        <v>2995.23</v>
      </c>
      <c r="N31" s="36">
        <f t="shared" ref="N31" si="10">+SUM(J31:M31)</f>
        <v>3763.5299999999997</v>
      </c>
      <c r="O31" s="36">
        <f t="shared" ref="O31" si="11">+G31-N31</f>
        <v>9236.4700000000012</v>
      </c>
    </row>
    <row r="32" spans="1:15" ht="20.25" customHeight="1" x14ac:dyDescent="0.25">
      <c r="A32" s="33">
        <v>20</v>
      </c>
      <c r="B32" s="34" t="s">
        <v>119</v>
      </c>
      <c r="C32" s="34" t="s">
        <v>24</v>
      </c>
      <c r="D32" s="35" t="s">
        <v>15</v>
      </c>
      <c r="E32" s="40" t="s">
        <v>140</v>
      </c>
      <c r="F32" s="35" t="s">
        <v>138</v>
      </c>
      <c r="G32" s="36">
        <v>15000</v>
      </c>
      <c r="H32" s="36"/>
      <c r="I32" s="36"/>
      <c r="J32" s="36">
        <v>430.5</v>
      </c>
      <c r="K32" s="36">
        <v>0</v>
      </c>
      <c r="L32" s="36">
        <v>456</v>
      </c>
      <c r="M32" s="37">
        <v>25</v>
      </c>
      <c r="N32" s="36">
        <f>+SUM(J32:M32)</f>
        <v>911.5</v>
      </c>
      <c r="O32" s="36">
        <f>+G32-N32</f>
        <v>14088.5</v>
      </c>
    </row>
    <row r="33" spans="1:15" ht="20.25" customHeight="1" x14ac:dyDescent="0.25">
      <c r="A33" s="33">
        <v>21</v>
      </c>
      <c r="B33" s="34" t="s">
        <v>66</v>
      </c>
      <c r="C33" s="34" t="s">
        <v>8</v>
      </c>
      <c r="D33" s="35" t="s">
        <v>12</v>
      </c>
      <c r="E33" s="35" t="s">
        <v>6</v>
      </c>
      <c r="F33" s="35" t="s">
        <v>138</v>
      </c>
      <c r="G33" s="36">
        <v>22000</v>
      </c>
      <c r="H33" s="36"/>
      <c r="I33" s="36"/>
      <c r="J33" s="36">
        <v>631.4</v>
      </c>
      <c r="K33" s="36">
        <v>0</v>
      </c>
      <c r="L33" s="36">
        <v>668.8</v>
      </c>
      <c r="M33" s="37">
        <v>25</v>
      </c>
      <c r="N33" s="36">
        <f>+SUM(J33:M33)</f>
        <v>1325.1999999999998</v>
      </c>
      <c r="O33" s="36">
        <f>+G33-N33</f>
        <v>20674.8</v>
      </c>
    </row>
    <row r="34" spans="1:15" s="68" customFormat="1" ht="20.25" customHeight="1" x14ac:dyDescent="0.25">
      <c r="A34" s="69">
        <v>22</v>
      </c>
      <c r="B34" s="34" t="s">
        <v>65</v>
      </c>
      <c r="C34" s="34" t="s">
        <v>41</v>
      </c>
      <c r="D34" s="34" t="s">
        <v>9</v>
      </c>
      <c r="E34" s="34" t="s">
        <v>6</v>
      </c>
      <c r="F34" s="34" t="s">
        <v>138</v>
      </c>
      <c r="G34" s="37">
        <v>43000</v>
      </c>
      <c r="H34" s="37"/>
      <c r="I34" s="37"/>
      <c r="J34" s="37">
        <v>1234.0999999999999</v>
      </c>
      <c r="K34" s="37">
        <v>866.06</v>
      </c>
      <c r="L34" s="37">
        <v>1307.2</v>
      </c>
      <c r="M34" s="37">
        <v>6939.17</v>
      </c>
      <c r="N34" s="37">
        <v>10346.530000000001</v>
      </c>
      <c r="O34" s="37">
        <f>+G34-N34</f>
        <v>32653.47</v>
      </c>
    </row>
    <row r="35" spans="1:15" ht="20.25" customHeight="1" x14ac:dyDescent="0.25">
      <c r="A35" s="33">
        <v>23</v>
      </c>
      <c r="B35" s="34" t="s">
        <v>152</v>
      </c>
      <c r="C35" s="34" t="s">
        <v>22</v>
      </c>
      <c r="D35" s="35" t="s">
        <v>92</v>
      </c>
      <c r="E35" s="40" t="s">
        <v>140</v>
      </c>
      <c r="F35" s="35" t="s">
        <v>138</v>
      </c>
      <c r="G35" s="36">
        <v>33000</v>
      </c>
      <c r="H35" s="36"/>
      <c r="I35" s="36"/>
      <c r="J35" s="36">
        <v>947.1</v>
      </c>
      <c r="K35" s="36">
        <v>0</v>
      </c>
      <c r="L35" s="36">
        <v>1003.2</v>
      </c>
      <c r="M35" s="37">
        <v>525</v>
      </c>
      <c r="N35" s="36">
        <f>+SUM(J35:M35)</f>
        <v>2475.3000000000002</v>
      </c>
      <c r="O35" s="36">
        <f>+G35-N35</f>
        <v>30524.7</v>
      </c>
    </row>
    <row r="36" spans="1:15" ht="18.75" customHeight="1" x14ac:dyDescent="0.25">
      <c r="A36" s="33">
        <v>24</v>
      </c>
      <c r="B36" s="35" t="s">
        <v>23</v>
      </c>
      <c r="C36" s="34" t="s">
        <v>22</v>
      </c>
      <c r="D36" s="39" t="s">
        <v>38</v>
      </c>
      <c r="E36" s="40" t="s">
        <v>140</v>
      </c>
      <c r="F36" s="35" t="s">
        <v>138</v>
      </c>
      <c r="G36" s="38">
        <v>29000</v>
      </c>
      <c r="H36" s="38"/>
      <c r="I36" s="38"/>
      <c r="J36" s="36">
        <v>832.3</v>
      </c>
      <c r="K36" s="38">
        <v>0</v>
      </c>
      <c r="L36" s="36">
        <v>881.6</v>
      </c>
      <c r="M36" s="37">
        <v>25</v>
      </c>
      <c r="N36" s="36">
        <f>+SUM(J36:M36)</f>
        <v>1738.9</v>
      </c>
      <c r="O36" s="36">
        <f>+G36-N36</f>
        <v>27261.1</v>
      </c>
    </row>
    <row r="37" spans="1:15" ht="20.25" customHeight="1" x14ac:dyDescent="0.25">
      <c r="A37" s="33">
        <v>25</v>
      </c>
      <c r="B37" s="34" t="s">
        <v>144</v>
      </c>
      <c r="C37" s="34" t="s">
        <v>22</v>
      </c>
      <c r="D37" s="35" t="s">
        <v>145</v>
      </c>
      <c r="E37" s="40" t="s">
        <v>140</v>
      </c>
      <c r="F37" s="35" t="s">
        <v>138</v>
      </c>
      <c r="G37" s="36">
        <v>15000</v>
      </c>
      <c r="H37" s="36"/>
      <c r="I37" s="36"/>
      <c r="J37" s="36">
        <v>430.5</v>
      </c>
      <c r="K37" s="36">
        <v>0</v>
      </c>
      <c r="L37" s="36">
        <v>456</v>
      </c>
      <c r="M37" s="37">
        <v>25</v>
      </c>
      <c r="N37" s="36">
        <f t="shared" ref="N37" si="12">+SUM(J37:M37)</f>
        <v>911.5</v>
      </c>
      <c r="O37" s="36">
        <f t="shared" ref="O37" si="13">+G37-N37</f>
        <v>14088.5</v>
      </c>
    </row>
    <row r="38" spans="1:15" ht="18.75" customHeight="1" x14ac:dyDescent="0.25">
      <c r="A38" s="33">
        <v>26</v>
      </c>
      <c r="B38" s="34" t="s">
        <v>99</v>
      </c>
      <c r="C38" s="34" t="s">
        <v>100</v>
      </c>
      <c r="D38" s="35" t="s">
        <v>57</v>
      </c>
      <c r="E38" s="35" t="s">
        <v>6</v>
      </c>
      <c r="F38" s="35" t="s">
        <v>137</v>
      </c>
      <c r="G38" s="38">
        <v>18000</v>
      </c>
      <c r="H38" s="38"/>
      <c r="I38" s="38"/>
      <c r="J38" s="36">
        <v>516.6</v>
      </c>
      <c r="K38" s="38">
        <v>0</v>
      </c>
      <c r="L38" s="36">
        <v>547.20000000000005</v>
      </c>
      <c r="M38" s="37">
        <v>25</v>
      </c>
      <c r="N38" s="36">
        <f t="shared" ref="N38" si="14">+SUM(J38:M38)</f>
        <v>1088.8000000000002</v>
      </c>
      <c r="O38" s="36">
        <f t="shared" ref="O38" si="15">+G38-N38</f>
        <v>16911.2</v>
      </c>
    </row>
    <row r="39" spans="1:15" ht="20.25" customHeight="1" x14ac:dyDescent="0.25">
      <c r="A39" s="33">
        <v>27</v>
      </c>
      <c r="B39" s="34" t="s">
        <v>21</v>
      </c>
      <c r="C39" s="34" t="s">
        <v>19</v>
      </c>
      <c r="D39" s="35" t="s">
        <v>20</v>
      </c>
      <c r="E39" s="35" t="s">
        <v>6</v>
      </c>
      <c r="F39" s="35" t="s">
        <v>137</v>
      </c>
      <c r="G39" s="36">
        <v>30000</v>
      </c>
      <c r="H39" s="36"/>
      <c r="I39" s="36"/>
      <c r="J39" s="36">
        <v>861</v>
      </c>
      <c r="K39" s="36">
        <v>0</v>
      </c>
      <c r="L39" s="36">
        <v>912</v>
      </c>
      <c r="M39" s="37">
        <v>1025</v>
      </c>
      <c r="N39" s="36">
        <f>+SUM(J39:M39)</f>
        <v>2798</v>
      </c>
      <c r="O39" s="36">
        <f>+G39-N39</f>
        <v>27202</v>
      </c>
    </row>
    <row r="40" spans="1:15" ht="15.75" x14ac:dyDescent="0.25">
      <c r="A40" s="67"/>
      <c r="C40" s="68"/>
      <c r="M40" s="37"/>
    </row>
    <row r="41" spans="1:15" ht="15.75" x14ac:dyDescent="0.25">
      <c r="A41" s="66"/>
      <c r="C41" s="68"/>
      <c r="M41" s="37"/>
    </row>
    <row r="42" spans="1:15" ht="21" customHeight="1" x14ac:dyDescent="0.25">
      <c r="A42" s="33">
        <v>28</v>
      </c>
      <c r="B42" s="34" t="s">
        <v>141</v>
      </c>
      <c r="C42" s="34" t="s">
        <v>154</v>
      </c>
      <c r="D42" s="35" t="s">
        <v>13</v>
      </c>
      <c r="E42" s="40" t="s">
        <v>140</v>
      </c>
      <c r="F42" s="35" t="s">
        <v>138</v>
      </c>
      <c r="G42" s="36">
        <v>35000</v>
      </c>
      <c r="H42" s="36"/>
      <c r="I42" s="36"/>
      <c r="J42" s="36">
        <v>1004.5</v>
      </c>
      <c r="K42" s="36">
        <v>0</v>
      </c>
      <c r="L42" s="36">
        <v>1064</v>
      </c>
      <c r="M42" s="37">
        <v>25</v>
      </c>
      <c r="N42" s="36">
        <v>2093.5</v>
      </c>
      <c r="O42" s="36">
        <v>32906.5</v>
      </c>
    </row>
    <row r="43" spans="1:15" ht="20.25" customHeight="1" x14ac:dyDescent="0.25">
      <c r="A43" s="33">
        <v>29</v>
      </c>
      <c r="B43" s="34" t="s">
        <v>69</v>
      </c>
      <c r="C43" s="34" t="s">
        <v>29</v>
      </c>
      <c r="D43" s="35" t="s">
        <v>13</v>
      </c>
      <c r="E43" s="40" t="s">
        <v>140</v>
      </c>
      <c r="F43" s="35" t="s">
        <v>137</v>
      </c>
      <c r="G43" s="36">
        <v>25000</v>
      </c>
      <c r="H43" s="36"/>
      <c r="I43" s="36"/>
      <c r="J43" s="36">
        <v>717.5</v>
      </c>
      <c r="K43" s="36">
        <v>0</v>
      </c>
      <c r="L43" s="36">
        <v>760</v>
      </c>
      <c r="M43" s="37">
        <v>525</v>
      </c>
      <c r="N43" s="36">
        <f t="shared" ref="N43" si="16">+SUM(J43:M43)</f>
        <v>2002.5</v>
      </c>
      <c r="O43" s="36">
        <f t="shared" ref="O43" si="17">+G43-N43</f>
        <v>22997.5</v>
      </c>
    </row>
    <row r="44" spans="1:15" ht="20.25" customHeight="1" x14ac:dyDescent="0.25">
      <c r="A44" s="33">
        <v>30</v>
      </c>
      <c r="B44" s="34" t="s">
        <v>98</v>
      </c>
      <c r="C44" s="34" t="s">
        <v>29</v>
      </c>
      <c r="D44" s="35" t="s">
        <v>13</v>
      </c>
      <c r="E44" s="40" t="s">
        <v>140</v>
      </c>
      <c r="F44" s="35" t="s">
        <v>137</v>
      </c>
      <c r="G44" s="36">
        <v>15000</v>
      </c>
      <c r="H44" s="36"/>
      <c r="I44" s="36"/>
      <c r="J44" s="36">
        <v>430.5</v>
      </c>
      <c r="K44" s="36">
        <v>0</v>
      </c>
      <c r="L44" s="36">
        <v>456</v>
      </c>
      <c r="M44" s="37">
        <v>25</v>
      </c>
      <c r="N44" s="36">
        <f t="shared" ref="N44" si="18">+SUM(J44:M44)</f>
        <v>911.5</v>
      </c>
      <c r="O44" s="36">
        <f t="shared" ref="O44" si="19">+G44-N44</f>
        <v>14088.5</v>
      </c>
    </row>
    <row r="45" spans="1:15" ht="20.25" customHeight="1" x14ac:dyDescent="0.25">
      <c r="A45" s="33">
        <v>31</v>
      </c>
      <c r="B45" s="34" t="s">
        <v>160</v>
      </c>
      <c r="C45" s="34" t="s">
        <v>29</v>
      </c>
      <c r="D45" s="35" t="s">
        <v>13</v>
      </c>
      <c r="E45" s="40" t="s">
        <v>140</v>
      </c>
      <c r="F45" s="35" t="s">
        <v>137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25</v>
      </c>
      <c r="N45" s="36">
        <f t="shared" ref="N45" si="20">+SUM(J45:M45)</f>
        <v>1561.6</v>
      </c>
      <c r="O45" s="36">
        <f t="shared" ref="O45" si="21">+G45-N45</f>
        <v>24438.400000000001</v>
      </c>
    </row>
    <row r="46" spans="1:15" ht="20.25" customHeight="1" x14ac:dyDescent="0.25">
      <c r="A46" s="33">
        <v>31</v>
      </c>
      <c r="B46" s="34" t="s">
        <v>122</v>
      </c>
      <c r="C46" s="34" t="s">
        <v>29</v>
      </c>
      <c r="D46" s="35" t="s">
        <v>13</v>
      </c>
      <c r="E46" s="40" t="s">
        <v>140</v>
      </c>
      <c r="F46" s="35" t="s">
        <v>137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3101.49</v>
      </c>
      <c r="N46" s="36">
        <f t="shared" ref="N46" si="22">+SUM(J46:M46)</f>
        <v>4638.09</v>
      </c>
      <c r="O46" s="36">
        <f t="shared" ref="O46" si="23">+G46-N46</f>
        <v>21361.91</v>
      </c>
    </row>
    <row r="47" spans="1:15" ht="20.25" customHeight="1" x14ac:dyDescent="0.25">
      <c r="A47" s="33">
        <v>32</v>
      </c>
      <c r="B47" s="34" t="s">
        <v>26</v>
      </c>
      <c r="C47" s="34" t="s">
        <v>25</v>
      </c>
      <c r="D47" s="35" t="s">
        <v>14</v>
      </c>
      <c r="E47" s="40" t="s">
        <v>140</v>
      </c>
      <c r="F47" s="35" t="s">
        <v>137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ref="N47:N53" si="24">+SUM(J47:M47)</f>
        <v>870.13000000000011</v>
      </c>
      <c r="O47" s="36">
        <f t="shared" ref="O47:O53" si="25">+G47-N47</f>
        <v>13429.869999999999</v>
      </c>
    </row>
    <row r="48" spans="1:15" ht="20.25" customHeight="1" x14ac:dyDescent="0.25">
      <c r="A48" s="33">
        <v>33</v>
      </c>
      <c r="B48" s="34" t="s">
        <v>27</v>
      </c>
      <c r="C48" s="34" t="s">
        <v>25</v>
      </c>
      <c r="D48" s="35" t="s">
        <v>14</v>
      </c>
      <c r="E48" s="40" t="s">
        <v>140</v>
      </c>
      <c r="F48" s="35" t="s">
        <v>137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si="24"/>
        <v>870.13000000000011</v>
      </c>
      <c r="O48" s="36">
        <f t="shared" si="25"/>
        <v>13429.869999999999</v>
      </c>
    </row>
    <row r="49" spans="1:15" ht="18.75" customHeight="1" x14ac:dyDescent="0.25">
      <c r="A49" s="33">
        <v>34</v>
      </c>
      <c r="B49" s="34" t="s">
        <v>28</v>
      </c>
      <c r="C49" s="34" t="s">
        <v>25</v>
      </c>
      <c r="D49" s="35" t="s">
        <v>14</v>
      </c>
      <c r="E49" s="40" t="s">
        <v>140</v>
      </c>
      <c r="F49" s="35" t="s">
        <v>137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4"/>
        <v>675.09999999999991</v>
      </c>
      <c r="O49" s="36">
        <f t="shared" si="25"/>
        <v>10324.9</v>
      </c>
    </row>
    <row r="50" spans="1:15" ht="18.75" customHeight="1" x14ac:dyDescent="0.25">
      <c r="A50" s="33">
        <v>35</v>
      </c>
      <c r="B50" s="34" t="s">
        <v>68</v>
      </c>
      <c r="C50" s="34" t="s">
        <v>25</v>
      </c>
      <c r="D50" s="35" t="s">
        <v>14</v>
      </c>
      <c r="E50" s="40" t="s">
        <v>140</v>
      </c>
      <c r="F50" s="35" t="s">
        <v>137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4"/>
        <v>675.09999999999991</v>
      </c>
      <c r="O50" s="36">
        <f t="shared" si="25"/>
        <v>10324.9</v>
      </c>
    </row>
    <row r="51" spans="1:15" ht="18.75" customHeight="1" x14ac:dyDescent="0.25">
      <c r="A51" s="33">
        <v>36</v>
      </c>
      <c r="B51" s="34" t="s">
        <v>52</v>
      </c>
      <c r="C51" s="34" t="s">
        <v>54</v>
      </c>
      <c r="D51" s="35" t="s">
        <v>14</v>
      </c>
      <c r="E51" s="40" t="s">
        <v>140</v>
      </c>
      <c r="F51" s="35" t="s">
        <v>137</v>
      </c>
      <c r="G51" s="36">
        <v>25000</v>
      </c>
      <c r="H51" s="36"/>
      <c r="I51" s="36"/>
      <c r="J51" s="36">
        <v>717.5</v>
      </c>
      <c r="K51" s="36">
        <v>0</v>
      </c>
      <c r="L51" s="36">
        <v>760</v>
      </c>
      <c r="M51" s="37">
        <v>25</v>
      </c>
      <c r="N51" s="36">
        <f t="shared" si="24"/>
        <v>1502.5</v>
      </c>
      <c r="O51" s="36">
        <f t="shared" si="25"/>
        <v>23497.5</v>
      </c>
    </row>
    <row r="52" spans="1:15" ht="20.25" customHeight="1" x14ac:dyDescent="0.25">
      <c r="A52" s="33">
        <v>37</v>
      </c>
      <c r="B52" s="34" t="s">
        <v>79</v>
      </c>
      <c r="C52" s="34" t="s">
        <v>54</v>
      </c>
      <c r="D52" s="35" t="s">
        <v>14</v>
      </c>
      <c r="E52" s="40" t="s">
        <v>140</v>
      </c>
      <c r="F52" s="35" t="s">
        <v>137</v>
      </c>
      <c r="G52" s="36">
        <v>20000</v>
      </c>
      <c r="H52" s="36"/>
      <c r="I52" s="36"/>
      <c r="J52" s="36">
        <v>574</v>
      </c>
      <c r="K52" s="36">
        <v>0</v>
      </c>
      <c r="L52" s="36">
        <v>608</v>
      </c>
      <c r="M52" s="37">
        <v>25</v>
      </c>
      <c r="N52" s="36">
        <f t="shared" si="24"/>
        <v>1207</v>
      </c>
      <c r="O52" s="36">
        <f t="shared" si="25"/>
        <v>18793</v>
      </c>
    </row>
    <row r="53" spans="1:15" ht="20.25" customHeight="1" x14ac:dyDescent="0.25">
      <c r="A53" s="33">
        <v>38</v>
      </c>
      <c r="B53" s="34" t="s">
        <v>81</v>
      </c>
      <c r="C53" s="34" t="s">
        <v>54</v>
      </c>
      <c r="D53" s="35" t="s">
        <v>14</v>
      </c>
      <c r="E53" s="40" t="s">
        <v>140</v>
      </c>
      <c r="F53" s="35" t="s">
        <v>137</v>
      </c>
      <c r="G53" s="36">
        <v>14000</v>
      </c>
      <c r="H53" s="36"/>
      <c r="I53" s="36"/>
      <c r="J53" s="36">
        <v>401.8</v>
      </c>
      <c r="K53" s="36">
        <v>0</v>
      </c>
      <c r="L53" s="36">
        <v>425.6</v>
      </c>
      <c r="M53" s="37">
        <v>25</v>
      </c>
      <c r="N53" s="36">
        <f t="shared" si="24"/>
        <v>852.40000000000009</v>
      </c>
      <c r="O53" s="36">
        <f t="shared" si="25"/>
        <v>13147.6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1353600</v>
      </c>
      <c r="H54" s="42"/>
      <c r="I54" s="42"/>
      <c r="J54" s="42">
        <f t="shared" ref="J54:O54" si="26">SUM(J11:J53)</f>
        <v>38848.319999999992</v>
      </c>
      <c r="K54" s="43">
        <f t="shared" si="26"/>
        <v>60104.09</v>
      </c>
      <c r="L54" s="42">
        <f t="shared" si="26"/>
        <v>40754.850000000013</v>
      </c>
      <c r="M54" s="43">
        <f t="shared" si="26"/>
        <v>68170.77</v>
      </c>
      <c r="N54" s="42">
        <f>SUM(N11:N53)</f>
        <v>207878.02999999997</v>
      </c>
      <c r="O54" s="43">
        <f t="shared" si="26"/>
        <v>1145721.9700000002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127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125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126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128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1"/>
      <c r="I66" s="41"/>
      <c r="J66" s="29"/>
      <c r="K66" s="46"/>
      <c r="L66" s="46"/>
      <c r="M66" s="29"/>
      <c r="N66" s="29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C15" sqref="C15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103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104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162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131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101</v>
      </c>
      <c r="F25" s="17"/>
      <c r="G25" s="17" t="s">
        <v>102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5"/>
  <sheetViews>
    <sheetView view="pageBreakPreview" zoomScale="96" zoomScaleNormal="96" zoomScaleSheetLayoutView="96" workbookViewId="0">
      <selection activeCell="I24" sqref="I24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147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135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108</v>
      </c>
      <c r="C10" s="27"/>
      <c r="D10" s="27"/>
      <c r="E10" s="26" t="s">
        <v>163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131</v>
      </c>
      <c r="B11" s="52" t="s">
        <v>91</v>
      </c>
      <c r="C11" s="52" t="s">
        <v>84</v>
      </c>
      <c r="D11" s="52" t="s">
        <v>85</v>
      </c>
      <c r="E11" s="52" t="s">
        <v>3</v>
      </c>
      <c r="F11" s="52" t="s">
        <v>86</v>
      </c>
      <c r="G11" s="52" t="s">
        <v>33</v>
      </c>
      <c r="H11" s="52" t="s">
        <v>34</v>
      </c>
      <c r="I11" s="53" t="s">
        <v>87</v>
      </c>
      <c r="J11" s="53" t="s">
        <v>88</v>
      </c>
      <c r="K11" s="53" t="s">
        <v>93</v>
      </c>
      <c r="L11" s="53" t="s">
        <v>124</v>
      </c>
      <c r="M11" s="53" t="s">
        <v>129</v>
      </c>
      <c r="N11" s="53" t="s">
        <v>130</v>
      </c>
      <c r="O11" s="53" t="s">
        <v>40</v>
      </c>
      <c r="P11" s="53" t="s">
        <v>90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136</v>
      </c>
      <c r="F12" s="56" t="s">
        <v>137</v>
      </c>
      <c r="G12" s="57">
        <v>44992</v>
      </c>
      <c r="H12" s="57">
        <v>45176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111</v>
      </c>
      <c r="C13" s="54" t="s">
        <v>8</v>
      </c>
      <c r="D13" s="55" t="s">
        <v>61</v>
      </c>
      <c r="E13" s="55" t="s">
        <v>136</v>
      </c>
      <c r="F13" s="56" t="s">
        <v>138</v>
      </c>
      <c r="G13" s="57">
        <v>44992</v>
      </c>
      <c r="H13" s="57">
        <v>45176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96</v>
      </c>
      <c r="C14" s="54" t="s">
        <v>8</v>
      </c>
      <c r="D14" s="55" t="s">
        <v>97</v>
      </c>
      <c r="E14" s="55" t="s">
        <v>136</v>
      </c>
      <c r="F14" s="56" t="s">
        <v>138</v>
      </c>
      <c r="G14" s="57">
        <v>45017</v>
      </c>
      <c r="H14" s="57">
        <v>45200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2625</v>
      </c>
      <c r="P14" s="58">
        <f>+SUM(L14:O14)</f>
        <v>14753.869999999999</v>
      </c>
      <c r="Q14" s="58">
        <f>+I14-P14</f>
        <v>65246.130000000005</v>
      </c>
    </row>
    <row r="15" spans="1:17" ht="24.75" customHeight="1" x14ac:dyDescent="0.25">
      <c r="A15" s="33">
        <v>4</v>
      </c>
      <c r="B15" s="54" t="s">
        <v>115</v>
      </c>
      <c r="C15" s="54" t="s">
        <v>7</v>
      </c>
      <c r="D15" s="55" t="s">
        <v>74</v>
      </c>
      <c r="E15" s="55" t="s">
        <v>136</v>
      </c>
      <c r="F15" s="56" t="s">
        <v>137</v>
      </c>
      <c r="G15" s="65">
        <v>45049</v>
      </c>
      <c r="H15" s="65">
        <v>45233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142</v>
      </c>
      <c r="C16" s="54" t="s">
        <v>7</v>
      </c>
      <c r="D16" s="55" t="s">
        <v>55</v>
      </c>
      <c r="E16" s="55" t="s">
        <v>136</v>
      </c>
      <c r="F16" s="56" t="s">
        <v>137</v>
      </c>
      <c r="G16" s="57">
        <v>44986</v>
      </c>
      <c r="H16" s="57">
        <v>45170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117</v>
      </c>
      <c r="C17" s="54" t="s">
        <v>8</v>
      </c>
      <c r="D17" s="55" t="s">
        <v>118</v>
      </c>
      <c r="E17" s="55" t="s">
        <v>136</v>
      </c>
      <c r="F17" s="56" t="s">
        <v>138</v>
      </c>
      <c r="G17" s="65">
        <v>45049</v>
      </c>
      <c r="H17" s="65">
        <v>45233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121</v>
      </c>
      <c r="D18" s="55" t="s">
        <v>57</v>
      </c>
      <c r="E18" s="55" t="s">
        <v>136</v>
      </c>
      <c r="F18" s="56" t="s">
        <v>137</v>
      </c>
      <c r="G18" s="57">
        <v>44986</v>
      </c>
      <c r="H18" s="57">
        <v>45170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v>49164.82</v>
      </c>
    </row>
    <row r="19" spans="1:17" ht="24.75" customHeight="1" x14ac:dyDescent="0.25">
      <c r="A19" s="33">
        <v>8</v>
      </c>
      <c r="B19" s="54" t="s">
        <v>94</v>
      </c>
      <c r="C19" s="54" t="s">
        <v>143</v>
      </c>
      <c r="D19" s="55" t="s">
        <v>57</v>
      </c>
      <c r="E19" s="55" t="s">
        <v>136</v>
      </c>
      <c r="F19" s="56" t="s">
        <v>138</v>
      </c>
      <c r="G19" s="57">
        <v>45028</v>
      </c>
      <c r="H19" s="57">
        <v>45211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1602.45</v>
      </c>
      <c r="P19" s="58">
        <f>+SUM(L19:O19)</f>
        <v>3375.45</v>
      </c>
      <c r="Q19" s="58">
        <f>+I19-P19</f>
        <v>26624.55</v>
      </c>
    </row>
    <row r="20" spans="1:17" ht="24" customHeight="1" x14ac:dyDescent="0.25">
      <c r="A20" s="33">
        <v>9</v>
      </c>
      <c r="B20" s="54" t="s">
        <v>153</v>
      </c>
      <c r="C20" s="54" t="s">
        <v>116</v>
      </c>
      <c r="D20" s="55" t="s">
        <v>57</v>
      </c>
      <c r="E20" s="55" t="s">
        <v>136</v>
      </c>
      <c r="F20" s="56" t="s">
        <v>137</v>
      </c>
      <c r="G20" s="65">
        <v>45049</v>
      </c>
      <c r="H20" s="65">
        <v>45233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80</v>
      </c>
      <c r="C21" s="54" t="s">
        <v>7</v>
      </c>
      <c r="D21" s="55" t="s">
        <v>77</v>
      </c>
      <c r="E21" s="55" t="s">
        <v>136</v>
      </c>
      <c r="F21" s="56" t="s">
        <v>137</v>
      </c>
      <c r="G21" s="57">
        <v>45108</v>
      </c>
      <c r="H21" s="57">
        <v>45292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 t="shared" ref="P21:P26" si="0"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76</v>
      </c>
      <c r="C22" s="54" t="s">
        <v>110</v>
      </c>
      <c r="D22" s="55" t="s">
        <v>77</v>
      </c>
      <c r="E22" s="55" t="s">
        <v>136</v>
      </c>
      <c r="F22" s="56" t="s">
        <v>138</v>
      </c>
      <c r="G22" s="57">
        <v>45047</v>
      </c>
      <c r="H22" s="57">
        <v>45231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 t="shared" si="0"/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109</v>
      </c>
      <c r="C23" s="54" t="s">
        <v>150</v>
      </c>
      <c r="D23" s="55" t="s">
        <v>151</v>
      </c>
      <c r="E23" s="55" t="s">
        <v>136</v>
      </c>
      <c r="F23" s="56" t="s">
        <v>138</v>
      </c>
      <c r="G23" s="57">
        <v>45139</v>
      </c>
      <c r="H23" s="57">
        <v>45323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 t="shared" si="0"/>
        <v>4834</v>
      </c>
      <c r="Q23" s="58">
        <v>45166</v>
      </c>
    </row>
    <row r="24" spans="1:17" ht="24" customHeight="1" x14ac:dyDescent="0.25">
      <c r="A24" s="33">
        <v>14</v>
      </c>
      <c r="B24" s="54" t="s">
        <v>82</v>
      </c>
      <c r="C24" s="54" t="s">
        <v>62</v>
      </c>
      <c r="D24" s="55" t="s">
        <v>83</v>
      </c>
      <c r="E24" s="55" t="s">
        <v>136</v>
      </c>
      <c r="F24" s="56" t="s">
        <v>137</v>
      </c>
      <c r="G24" s="57">
        <v>44986</v>
      </c>
      <c r="H24" s="57">
        <v>45170</v>
      </c>
      <c r="I24" s="58">
        <v>22000</v>
      </c>
      <c r="J24" s="58"/>
      <c r="K24" s="58"/>
      <c r="L24" s="58">
        <v>631.4</v>
      </c>
      <c r="M24" s="58"/>
      <c r="N24" s="58">
        <v>668.8</v>
      </c>
      <c r="O24" s="58">
        <v>25</v>
      </c>
      <c r="P24" s="58">
        <f t="shared" si="0"/>
        <v>1325.1999999999998</v>
      </c>
      <c r="Q24" s="58">
        <f>+I24-P24</f>
        <v>20674.8</v>
      </c>
    </row>
    <row r="25" spans="1:17" ht="24" customHeight="1" x14ac:dyDescent="0.25">
      <c r="A25" s="33">
        <v>15</v>
      </c>
      <c r="B25" s="54" t="s">
        <v>114</v>
      </c>
      <c r="C25" s="54" t="s">
        <v>7</v>
      </c>
      <c r="D25" s="55" t="s">
        <v>56</v>
      </c>
      <c r="E25" s="55" t="s">
        <v>136</v>
      </c>
      <c r="F25" s="56" t="s">
        <v>137</v>
      </c>
      <c r="G25" s="57">
        <v>44986</v>
      </c>
      <c r="H25" s="57">
        <v>45170</v>
      </c>
      <c r="I25" s="58">
        <v>80000</v>
      </c>
      <c r="J25" s="58"/>
      <c r="K25" s="58"/>
      <c r="L25" s="58">
        <v>2296</v>
      </c>
      <c r="M25" s="58">
        <v>7400.87</v>
      </c>
      <c r="N25" s="58">
        <v>2432</v>
      </c>
      <c r="O25" s="58">
        <v>25</v>
      </c>
      <c r="P25" s="58">
        <f t="shared" si="0"/>
        <v>12153.869999999999</v>
      </c>
      <c r="Q25" s="58">
        <f>+I25-P25</f>
        <v>67846.13</v>
      </c>
    </row>
    <row r="26" spans="1:17" ht="24" customHeight="1" x14ac:dyDescent="0.25">
      <c r="A26" s="33">
        <v>16</v>
      </c>
      <c r="B26" s="54" t="s">
        <v>112</v>
      </c>
      <c r="C26" s="54" t="s">
        <v>7</v>
      </c>
      <c r="D26" s="55" t="s">
        <v>83</v>
      </c>
      <c r="E26" s="55" t="s">
        <v>136</v>
      </c>
      <c r="F26" s="56" t="s">
        <v>137</v>
      </c>
      <c r="G26" s="57">
        <v>44992</v>
      </c>
      <c r="H26" s="57">
        <v>45176</v>
      </c>
      <c r="I26" s="58">
        <v>66000</v>
      </c>
      <c r="J26" s="59"/>
      <c r="K26" s="59"/>
      <c r="L26" s="58">
        <v>1894.2</v>
      </c>
      <c r="M26" s="58">
        <v>4615.76</v>
      </c>
      <c r="N26" s="58">
        <v>2006.4</v>
      </c>
      <c r="O26" s="58">
        <v>25</v>
      </c>
      <c r="P26" s="58">
        <f t="shared" si="0"/>
        <v>8541.36</v>
      </c>
      <c r="Q26" s="58">
        <f>+I26-P26</f>
        <v>57458.64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61">
        <f>SUM(I12:I26)</f>
        <v>869000</v>
      </c>
      <c r="J27" s="62"/>
      <c r="K27" s="62"/>
      <c r="L27" s="62">
        <f t="shared" ref="L27:P27" si="1">SUM(L12:L26)</f>
        <v>24940.300000000003</v>
      </c>
      <c r="M27" s="62">
        <f t="shared" si="1"/>
        <v>56432.880000000005</v>
      </c>
      <c r="N27" s="62">
        <f t="shared" si="1"/>
        <v>26417.600000000002</v>
      </c>
      <c r="O27" s="62">
        <f t="shared" si="1"/>
        <v>4552.45</v>
      </c>
      <c r="P27" s="62">
        <f t="shared" si="1"/>
        <v>112343.23</v>
      </c>
      <c r="Q27" s="62">
        <f>SUM(Q12:Q26)</f>
        <v>756656.77000000014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127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125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126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128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Agosto 2023</vt:lpstr>
      <vt:lpstr>Nomina Militar Agosto 2023</vt:lpstr>
      <vt:lpstr>Nomina Contratados Agosto 2023</vt:lpstr>
      <vt:lpstr>'Nomina Fijos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2023-09-01T15:19:40Z</cp:lastPrinted>
  <dcterms:created xsi:type="dcterms:W3CDTF">2018-12-21T14:00:39Z</dcterms:created>
  <dcterms:modified xsi:type="dcterms:W3CDTF">2023-11-27T14:09:31Z</dcterms:modified>
</cp:coreProperties>
</file>