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-NOMINA\NOMINA\Nominas Para el Portal\Nomina 2024\NOVIEMBRE\"/>
    </mc:Choice>
  </mc:AlternateContent>
  <bookViews>
    <workbookView xWindow="0" yWindow="0" windowWidth="15345" windowHeight="4575"/>
  </bookViews>
  <sheets>
    <sheet name="FIJA" sheetId="1" r:id="rId1"/>
    <sheet name="INTERINATO" sheetId="5" r:id="rId2"/>
    <sheet name="MILITAR" sheetId="2" r:id="rId3"/>
    <sheet name="TEMPORAL" sheetId="3" r:id="rId4"/>
  </sheets>
  <definedNames>
    <definedName name="_xlnm.Print_Area" localSheetId="0">FIJA!$A$1:$O$69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P23" i="3" l="1"/>
  <c r="Q23" i="3"/>
  <c r="P24" i="3"/>
  <c r="Q24" i="3" s="1"/>
  <c r="N52" i="1"/>
  <c r="O52" i="1" s="1"/>
  <c r="N31" i="1" l="1"/>
  <c r="O31" i="1" s="1"/>
  <c r="P25" i="3" l="1"/>
  <c r="Q25" i="3"/>
  <c r="P22" i="3"/>
  <c r="Q22" i="3" s="1"/>
  <c r="N45" i="1" l="1"/>
  <c r="O45" i="1" s="1"/>
  <c r="N44" i="1"/>
  <c r="O44" i="1" s="1"/>
  <c r="N43" i="1"/>
  <c r="O43" i="1" s="1"/>
  <c r="N42" i="1"/>
  <c r="O42" i="1" s="1"/>
  <c r="N41" i="1"/>
  <c r="O41" i="1" s="1"/>
  <c r="N24" i="1"/>
  <c r="O24" i="1" s="1"/>
  <c r="N32" i="1"/>
  <c r="O32" i="1" s="1"/>
  <c r="N22" i="1"/>
  <c r="O22" i="1" s="1"/>
  <c r="N15" i="1"/>
  <c r="O15" i="1" s="1"/>
  <c r="I12" i="2" l="1"/>
  <c r="M54" i="1" l="1"/>
  <c r="L54" i="1"/>
  <c r="J54" i="1"/>
  <c r="G54" i="1"/>
  <c r="N53" i="1"/>
  <c r="O53" i="1" s="1"/>
  <c r="P16" i="3" l="1"/>
  <c r="Q16" i="3" s="1"/>
  <c r="O29" i="1" l="1"/>
  <c r="I26" i="3" l="1"/>
  <c r="N26" i="1" l="1"/>
  <c r="O26" i="1" s="1"/>
  <c r="P21" i="3"/>
  <c r="Q21" i="3" s="1"/>
  <c r="P19" i="3"/>
  <c r="Q19" i="3" s="1"/>
  <c r="P20" i="3"/>
  <c r="Q20" i="3" s="1"/>
  <c r="O26" i="3" l="1"/>
  <c r="N26" i="3"/>
  <c r="M26" i="3"/>
  <c r="L26" i="3"/>
  <c r="K54" i="1" l="1"/>
  <c r="N36" i="1"/>
  <c r="O36" i="1" s="1"/>
  <c r="O16" i="1"/>
  <c r="N23" i="1"/>
  <c r="O23" i="1" s="1"/>
  <c r="N35" i="1" l="1"/>
  <c r="O35" i="1" s="1"/>
  <c r="O30" i="1"/>
  <c r="P14" i="3" l="1"/>
  <c r="Q14" i="3" s="1"/>
  <c r="N12" i="1"/>
  <c r="N17" i="1"/>
  <c r="N20" i="1"/>
  <c r="O20" i="1" s="1"/>
  <c r="P15" i="3" l="1"/>
  <c r="Q15" i="3" s="1"/>
  <c r="N34" i="1"/>
  <c r="O34" i="1" s="1"/>
  <c r="P13" i="3" l="1"/>
  <c r="N21" i="1"/>
  <c r="O21" i="1" s="1"/>
  <c r="O12" i="1"/>
  <c r="O17" i="1"/>
  <c r="N28" i="1"/>
  <c r="O28" i="1" s="1"/>
  <c r="N37" i="1"/>
  <c r="O37" i="1" s="1"/>
  <c r="O18" i="1"/>
  <c r="O38" i="1"/>
  <c r="O19" i="1"/>
  <c r="N33" i="1"/>
  <c r="O33" i="1" s="1"/>
  <c r="N27" i="1"/>
  <c r="O27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11" i="1"/>
  <c r="N54" i="1" l="1"/>
  <c r="P26" i="3"/>
  <c r="O11" i="1"/>
  <c r="O54" i="1" s="1"/>
  <c r="Q26" i="3"/>
  <c r="I11" i="2" l="1"/>
  <c r="I13" i="2" s="1"/>
</calcChain>
</file>

<file path=xl/sharedStrings.xml><?xml version="1.0" encoding="utf-8"?>
<sst xmlns="http://schemas.openxmlformats.org/spreadsheetml/2006/main" count="369" uniqueCount="158">
  <si>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</si>
  <si>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</si>
  <si>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</si>
  <si>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</si>
  <si>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</si>
  <si>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</si>
  <si>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</si>
  <si>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</si>
  <si>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</si>
  <si>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</si>
  <si>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</si>
  <si>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</si>
  <si>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</si>
  <si>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Seccion de Seguridad</t>
  </si>
  <si>
    <t>Seccion de Mayordomia</t>
  </si>
  <si>
    <t>Yoselin Luciano Adon</t>
  </si>
  <si>
    <t>Division de Presupuesto</t>
  </si>
  <si>
    <t>Depto. Administrativo</t>
  </si>
  <si>
    <t>Secretaria</t>
  </si>
  <si>
    <t>Conserje</t>
  </si>
  <si>
    <t>Seguridad</t>
  </si>
  <si>
    <t>Andres Marte</t>
  </si>
  <si>
    <t>Bienvenido Reyes</t>
  </si>
  <si>
    <t xml:space="preserve">                   </t>
  </si>
  <si>
    <t>DESCUENTOS</t>
  </si>
  <si>
    <t>DESDE</t>
  </si>
  <si>
    <t>HASTA</t>
  </si>
  <si>
    <t>Chofer</t>
  </si>
  <si>
    <t>Auxiliar Adm.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</si>
  <si>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</si>
  <si>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</si>
  <si>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</si>
  <si>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</si>
  <si>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</si>
  <si>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</si>
  <si>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</si>
  <si>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</si>
  <si>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</si>
  <si>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</si>
  <si>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</si>
  <si>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</si>
  <si>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</si>
  <si>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</si>
  <si>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</si>
  <si>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</si>
  <si>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</si>
  <si>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</si>
  <si>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</si>
  <si>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</si>
  <si>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</si>
  <si>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Ramona Emilia Brito Marte</t>
  </si>
  <si>
    <t>Danna C. de León Taveras</t>
  </si>
  <si>
    <t>Argentina Altagracia Pérez</t>
  </si>
  <si>
    <t>Salvador García Ventura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</si>
  <si>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</si>
  <si>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</si>
  <si>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</si>
  <si>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</si>
  <si>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</si>
  <si>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</si>
  <si>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</si>
  <si>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</si>
  <si>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</si>
  <si>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</si>
  <si>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</si>
  <si>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</si>
  <si>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</si>
  <si>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</si>
  <si>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</si>
  <si>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</si>
  <si>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</si>
  <si>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</si>
  <si>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</si>
  <si>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</si>
  <si>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TOTAL ING.</t>
  </si>
  <si>
    <t>Dolores de la Cruz Muñoz</t>
  </si>
  <si>
    <t>Jaquelin Vittini Baez</t>
  </si>
  <si>
    <t>Recursos Humanos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</si>
  <si>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</si>
  <si>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</si>
  <si>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</si>
  <si>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</si>
  <si>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</si>
  <si>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</si>
  <si>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</si>
  <si>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</si>
  <si>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</si>
  <si>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</si>
  <si>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</si>
  <si>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</si>
  <si>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</si>
  <si>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</si>
  <si>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</si>
  <si>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</si>
  <si>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</si>
  <si>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</si>
  <si>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</si>
  <si>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</si>
  <si>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</si>
  <si>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</si>
  <si>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</si>
  <si>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</si>
  <si>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</si>
  <si>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</si>
  <si>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</si>
  <si>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</si>
  <si>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</si>
  <si>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</si>
  <si>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</si>
  <si>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</si>
  <si>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</si>
  <si>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</si>
  <si>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</si>
  <si>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</si>
  <si>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</si>
  <si>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</si>
  <si>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Direccion Gerenal</t>
  </si>
  <si>
    <t>Gladys Maria Muñoz Gonzalez</t>
  </si>
  <si>
    <t>Asesor</t>
  </si>
  <si>
    <t>Cristian D. Jimenez de la Cruz</t>
  </si>
  <si>
    <t>Mantenimiento</t>
  </si>
  <si>
    <t xml:space="preserve">Ramon Bolivar Moncion </t>
  </si>
  <si>
    <t>Responsble OAI</t>
  </si>
  <si>
    <t>Secretaria Ejecut.</t>
  </si>
  <si>
    <t>Auxiliar Adm. I</t>
  </si>
  <si>
    <t>Hilcias de la Cruz Heredia</t>
  </si>
  <si>
    <t>Glenda Naria Arvelo Bautista</t>
  </si>
  <si>
    <t>Albert J. Perdomo Martinez</t>
  </si>
  <si>
    <t>Ayudante Mant.</t>
  </si>
  <si>
    <t>Pedro Manuel Brazoban Brand</t>
  </si>
  <si>
    <t>Richard Severino</t>
  </si>
  <si>
    <t>Inspector</t>
  </si>
  <si>
    <t>Dpto. Control y Regulacion</t>
  </si>
  <si>
    <t>Rousebert Alexander Guerrero</t>
  </si>
  <si>
    <t>Antonio de la Cruz Gonzalez</t>
  </si>
  <si>
    <t>Roberto Nieves Marrero</t>
  </si>
  <si>
    <t>Zacaria Mateo</t>
  </si>
  <si>
    <t>Melvin A. Diaz Martinez</t>
  </si>
  <si>
    <t>Marino Manzueta del Rosario</t>
  </si>
  <si>
    <t>Coordinador</t>
  </si>
  <si>
    <t>Interinstitucional</t>
  </si>
  <si>
    <t>Victor Manuel Santos Bonifacio</t>
  </si>
  <si>
    <t>Auxiliar Mant.</t>
  </si>
  <si>
    <t>Juan Castro de Leon</t>
  </si>
  <si>
    <t>Juan Decanty C. Portorreal</t>
  </si>
  <si>
    <t>Sagrario Judith de la Cruz</t>
  </si>
  <si>
    <t>Planificacion y Des.</t>
  </si>
  <si>
    <t>Adderly M. de los Santos</t>
  </si>
  <si>
    <t>Contabilidad</t>
  </si>
  <si>
    <t xml:space="preserve">                                                                                                   Ministerio de Industria, Comercio y Mipymes</t>
  </si>
  <si>
    <t>0.00</t>
  </si>
  <si>
    <t xml:space="preserve">                                                                                 DIRECCION DE FOMENTO Y DESARROLLO DE LA ARTESANIA NACIONAL (FODEARTE)</t>
  </si>
  <si>
    <t>RD$11,000.00</t>
  </si>
  <si>
    <t>Division Contabilidad</t>
  </si>
  <si>
    <t xml:space="preserve">                                                                                                                                                                     NOMINAS DEL PERSONAL FIJO ACTIVO AL 30 DE NOVEIMBRE DEL 2024</t>
  </si>
  <si>
    <t xml:space="preserve">                                                 NOMINAS DEL PERSONAL INTERINATO ACTIVO AL 30 DE NOVIEMBRE DEL 2024</t>
  </si>
  <si>
    <t xml:space="preserve">                                       NOMINAS DEL PERSONAL MILITAR ACTIVO AL 30 DE NOVIEMBRE DEL 2024</t>
  </si>
  <si>
    <t xml:space="preserve">                              NOMINAS DEL PERSONAL CONTRATADO TEMPORAL ACTIVO AL 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</si>
</sst>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  <font>
      <b/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3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164" fontId="21" fillId="3" borderId="2" xfId="0" applyNumberFormat="1" applyFont="1" applyFill="1" applyBorder="1" applyAlignment="1">
      <alignment horizontal="right"/>
    </xf>
    <xf numFmtId="164" fontId="21" fillId="3" borderId="0" xfId="0" applyNumberFormat="1" applyFont="1" applyFill="1" applyBorder="1" applyAlignment="1">
      <alignment horizontal="right"/>
    </xf>
    <xf numFmtId="164" fontId="21" fillId="0" borderId="3" xfId="0" applyNumberFormat="1" applyFont="1" applyBorder="1" applyAlignment="1">
      <alignment horizontal="right"/>
    </xf>
    <xf numFmtId="164" fontId="22" fillId="3" borderId="1" xfId="0" applyNumberFormat="1" applyFont="1" applyFill="1" applyBorder="1" applyAlignment="1">
      <alignment horizontal="right"/>
    </xf>
    <xf numFmtId="164" fontId="21" fillId="3" borderId="4" xfId="0" applyNumberFormat="1" applyFont="1" applyFill="1" applyBorder="1" applyAlignment="1">
      <alignment horizontal="right"/>
    </xf>
    <xf numFmtId="0" fontId="6" fillId="0" borderId="0" xfId="0" applyFont="1"/>
    <xf numFmtId="0" fontId="5" fillId="0" borderId="0" xfId="0" applyFont="1" applyAlignment="1"/>
    <xf numFmtId="164" fontId="5" fillId="0" borderId="0" xfId="0" applyNumberFormat="1" applyFont="1" applyAlignment="1"/>
    <xf numFmtId="0" fontId="26" fillId="0" borderId="0" xfId="0" applyFont="1"/>
    <xf numFmtId="0" fontId="27" fillId="0" borderId="0" xfId="0" applyFont="1"/>
    <xf numFmtId="164" fontId="27" fillId="0" borderId="0" xfId="0" applyNumberFormat="1" applyFont="1"/>
    <xf numFmtId="164" fontId="6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21" fillId="3" borderId="1" xfId="0" applyFont="1" applyFill="1" applyBorder="1" applyAlignment="1"/>
    <xf numFmtId="0" fontId="21" fillId="0" borderId="1" xfId="0" applyFont="1" applyBorder="1" applyAlignment="1">
      <alignment horizontal="center"/>
    </xf>
    <xf numFmtId="164" fontId="21" fillId="0" borderId="1" xfId="0" applyNumberFormat="1" applyFont="1" applyBorder="1" applyAlignment="1"/>
    <xf numFmtId="164" fontId="21" fillId="0" borderId="1" xfId="0" applyNumberFormat="1" applyFont="1" applyBorder="1" applyAlignment="1">
      <alignment horizontal="center"/>
    </xf>
    <xf numFmtId="164" fontId="21" fillId="3" borderId="1" xfId="0" applyNumberFormat="1" applyFont="1" applyFill="1" applyBorder="1" applyAlignment="1"/>
    <xf numFmtId="0" fontId="0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47124</xdr:colOff>
      <xdr:row>1</xdr:row>
      <xdr:rowOff>116305</xdr:rowOff>
    </xdr:from>
    <xdr:to>
      <xdr:col>6</xdr:col>
      <xdr:colOff>628149</xdr:colOff>
      <xdr:row>4</xdr:row>
      <xdr:rowOff>2005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57299" y="306805"/>
          <a:ext cx="581025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596065</xdr:colOff>
      <xdr:row>0</xdr:row>
      <xdr:rowOff>61662</xdr:rowOff>
    </xdr:from>
    <xdr:to>
      <xdr:col>3</xdr:col>
      <xdr:colOff>870173</xdr:colOff>
      <xdr:row>3</xdr:row>
      <xdr:rowOff>33087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53415" y="61662"/>
          <a:ext cx="950383" cy="581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tabSelected="1" view="pageBreakPreview" topLeftCell="A34" zoomScale="70" zoomScaleNormal="87" zoomScaleSheetLayoutView="70" workbookViewId="0">
      <selection activeCell="B9" sqref="B9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89" t="s">
        <v>114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19"/>
    </row>
    <row r="7" spans="1:16" x14ac:dyDescent="0.25">
      <c r="B7" s="48" t="s">
        <v>105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154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102</v>
      </c>
      <c r="B10" s="31" t="s">
        <v>73</v>
      </c>
      <c r="C10" s="31" t="s">
        <v>66</v>
      </c>
      <c r="D10" s="31" t="s">
        <v>67</v>
      </c>
      <c r="E10" s="31" t="s">
        <v>3</v>
      </c>
      <c r="F10" s="31" t="s">
        <v>68</v>
      </c>
      <c r="G10" s="32" t="s">
        <v>69</v>
      </c>
      <c r="H10" s="32" t="s">
        <v>70</v>
      </c>
      <c r="I10" s="32" t="s">
        <v>71</v>
      </c>
      <c r="J10" s="32" t="s">
        <v>95</v>
      </c>
      <c r="K10" s="32" t="s">
        <v>100</v>
      </c>
      <c r="L10" s="32" t="s">
        <v>101</v>
      </c>
      <c r="M10" s="32" t="s">
        <v>30</v>
      </c>
      <c r="N10" s="32" t="s">
        <v>72</v>
      </c>
      <c r="O10" s="32" t="s">
        <v>5</v>
      </c>
    </row>
    <row r="11" spans="1:16" ht="21" customHeight="1" x14ac:dyDescent="0.25">
      <c r="A11" s="33">
        <v>1</v>
      </c>
      <c r="B11" s="34" t="s">
        <v>54</v>
      </c>
      <c r="C11" s="34" t="s">
        <v>36</v>
      </c>
      <c r="D11" s="35" t="s">
        <v>116</v>
      </c>
      <c r="E11" s="35" t="s">
        <v>110</v>
      </c>
      <c r="F11" s="35" t="s">
        <v>108</v>
      </c>
      <c r="G11" s="36">
        <v>225000</v>
      </c>
      <c r="H11" s="36"/>
      <c r="I11" s="36"/>
      <c r="J11" s="36">
        <v>6457.5</v>
      </c>
      <c r="K11" s="36">
        <v>41747.699999999997</v>
      </c>
      <c r="L11" s="36">
        <v>5883.16</v>
      </c>
      <c r="M11" s="37">
        <v>25</v>
      </c>
      <c r="N11" s="37">
        <f>+SUM(J11:M11)</f>
        <v>54113.36</v>
      </c>
      <c r="O11" s="36">
        <f>+G11-N11</f>
        <v>170886.64</v>
      </c>
    </row>
    <row r="12" spans="1:16" ht="21" customHeight="1" x14ac:dyDescent="0.25">
      <c r="A12" s="33">
        <v>2</v>
      </c>
      <c r="B12" s="34" t="s">
        <v>33</v>
      </c>
      <c r="C12" s="34" t="s">
        <v>122</v>
      </c>
      <c r="D12" s="35" t="s">
        <v>116</v>
      </c>
      <c r="E12" s="35" t="s">
        <v>6</v>
      </c>
      <c r="F12" s="35" t="s">
        <v>109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16103.27</v>
      </c>
      <c r="N12" s="37">
        <f>+SUM(J12:M12)</f>
        <v>25608.75</v>
      </c>
      <c r="O12" s="36">
        <f>+G12-N12</f>
        <v>44391.25</v>
      </c>
    </row>
    <row r="13" spans="1:16" ht="21" customHeight="1" x14ac:dyDescent="0.25">
      <c r="A13" s="33">
        <v>3</v>
      </c>
      <c r="B13" s="34" t="s">
        <v>121</v>
      </c>
      <c r="C13" s="34" t="s">
        <v>118</v>
      </c>
      <c r="D13" s="35" t="s">
        <v>116</v>
      </c>
      <c r="E13" s="35" t="s">
        <v>6</v>
      </c>
      <c r="F13" s="35" t="s">
        <v>108</v>
      </c>
      <c r="G13" s="36">
        <v>50000</v>
      </c>
      <c r="H13" s="36"/>
      <c r="I13" s="36"/>
      <c r="J13" s="36">
        <v>1435</v>
      </c>
      <c r="K13" s="36">
        <v>1854</v>
      </c>
      <c r="L13" s="36">
        <v>1520</v>
      </c>
      <c r="M13" s="37">
        <v>25</v>
      </c>
      <c r="N13" s="37">
        <v>4834</v>
      </c>
      <c r="O13" s="36">
        <v>45166</v>
      </c>
    </row>
    <row r="14" spans="1:16" ht="21" customHeight="1" x14ac:dyDescent="0.25">
      <c r="A14" s="33">
        <v>4</v>
      </c>
      <c r="B14" s="34" t="s">
        <v>117</v>
      </c>
      <c r="C14" s="34" t="s">
        <v>46</v>
      </c>
      <c r="D14" s="35" t="s">
        <v>116</v>
      </c>
      <c r="E14" s="35" t="s">
        <v>6</v>
      </c>
      <c r="F14" s="35" t="s">
        <v>109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7">
        <v>3832.83</v>
      </c>
      <c r="O14" s="36">
        <v>41167.17</v>
      </c>
    </row>
    <row r="15" spans="1:16" ht="23.25" customHeight="1" x14ac:dyDescent="0.25">
      <c r="A15" s="33">
        <v>5</v>
      </c>
      <c r="B15" s="34" t="s">
        <v>126</v>
      </c>
      <c r="C15" s="34" t="s">
        <v>123</v>
      </c>
      <c r="D15" s="35" t="s">
        <v>116</v>
      </c>
      <c r="E15" s="35" t="s">
        <v>6</v>
      </c>
      <c r="F15" s="35" t="s">
        <v>109</v>
      </c>
      <c r="G15" s="36">
        <v>47000</v>
      </c>
      <c r="H15" s="36"/>
      <c r="I15" s="36"/>
      <c r="J15" s="36">
        <v>1348.9</v>
      </c>
      <c r="K15" s="36">
        <v>1430.6</v>
      </c>
      <c r="L15" s="36">
        <v>1428.8</v>
      </c>
      <c r="M15" s="37">
        <v>25</v>
      </c>
      <c r="N15" s="37">
        <f>+SUM(J15:M15)</f>
        <v>4233.3</v>
      </c>
      <c r="O15" s="36">
        <f>+G15-N15</f>
        <v>42766.7</v>
      </c>
    </row>
    <row r="16" spans="1:16" ht="20.25" customHeight="1" x14ac:dyDescent="0.25">
      <c r="A16" s="33">
        <v>6</v>
      </c>
      <c r="B16" s="34" t="s">
        <v>92</v>
      </c>
      <c r="C16" s="34" t="s">
        <v>46</v>
      </c>
      <c r="D16" s="35" t="s">
        <v>116</v>
      </c>
      <c r="E16" s="35" t="s">
        <v>6</v>
      </c>
      <c r="F16" s="35" t="s">
        <v>108</v>
      </c>
      <c r="G16" s="36">
        <v>40000</v>
      </c>
      <c r="H16" s="36"/>
      <c r="I16" s="36"/>
      <c r="J16" s="36">
        <v>1148</v>
      </c>
      <c r="K16" s="36">
        <v>442.65</v>
      </c>
      <c r="L16" s="36">
        <v>1216</v>
      </c>
      <c r="M16" s="37">
        <v>25</v>
      </c>
      <c r="N16" s="37">
        <v>2831.65</v>
      </c>
      <c r="O16" s="36">
        <f t="shared" ref="O16" si="0">+G16-N16</f>
        <v>37168.35</v>
      </c>
    </row>
    <row r="17" spans="1:15" ht="20.25" customHeight="1" x14ac:dyDescent="0.25">
      <c r="A17" s="33">
        <v>7</v>
      </c>
      <c r="B17" s="34" t="s">
        <v>35</v>
      </c>
      <c r="C17" s="34" t="s">
        <v>7</v>
      </c>
      <c r="D17" s="35" t="s">
        <v>94</v>
      </c>
      <c r="E17" s="35" t="s">
        <v>6</v>
      </c>
      <c r="F17" s="35" t="s">
        <v>108</v>
      </c>
      <c r="G17" s="36">
        <v>85000</v>
      </c>
      <c r="H17" s="36"/>
      <c r="I17" s="36"/>
      <c r="J17" s="36">
        <v>2439.5</v>
      </c>
      <c r="K17" s="36">
        <v>8576.99</v>
      </c>
      <c r="L17" s="36">
        <v>2584</v>
      </c>
      <c r="M17" s="37">
        <v>25</v>
      </c>
      <c r="N17" s="37">
        <f t="shared" ref="N17" si="1">+SUM(J17:M17)</f>
        <v>13625.49</v>
      </c>
      <c r="O17" s="36">
        <f t="shared" ref="O17" si="2">+G17-N17</f>
        <v>71374.509999999995</v>
      </c>
    </row>
    <row r="18" spans="1:15" ht="20.25" customHeight="1" x14ac:dyDescent="0.25">
      <c r="A18" s="33">
        <v>8</v>
      </c>
      <c r="B18" s="34" t="s">
        <v>15</v>
      </c>
      <c r="C18" s="34" t="s">
        <v>32</v>
      </c>
      <c r="D18" s="35" t="s">
        <v>16</v>
      </c>
      <c r="E18" s="35" t="s">
        <v>6</v>
      </c>
      <c r="F18" s="35" t="s">
        <v>109</v>
      </c>
      <c r="G18" s="36">
        <v>55000</v>
      </c>
      <c r="H18" s="36"/>
      <c r="I18" s="36"/>
      <c r="J18" s="36">
        <v>1578.5</v>
      </c>
      <c r="K18" s="36">
        <v>2559.6799999999998</v>
      </c>
      <c r="L18" s="36">
        <v>1672</v>
      </c>
      <c r="M18" s="37">
        <v>25</v>
      </c>
      <c r="N18" s="37">
        <v>5835.18</v>
      </c>
      <c r="O18" s="36">
        <f>+G18-N18</f>
        <v>49164.82</v>
      </c>
    </row>
    <row r="19" spans="1:15" ht="18.75" customHeight="1" x14ac:dyDescent="0.25">
      <c r="A19" s="33">
        <v>9</v>
      </c>
      <c r="B19" s="34" t="s">
        <v>29</v>
      </c>
      <c r="C19" s="34" t="s">
        <v>28</v>
      </c>
      <c r="D19" s="35" t="s">
        <v>17</v>
      </c>
      <c r="E19" s="40" t="s">
        <v>111</v>
      </c>
      <c r="F19" s="35" t="s">
        <v>109</v>
      </c>
      <c r="G19" s="36">
        <v>26000</v>
      </c>
      <c r="H19" s="36"/>
      <c r="I19" s="36"/>
      <c r="J19" s="36">
        <v>746.2</v>
      </c>
      <c r="K19" s="36">
        <v>0</v>
      </c>
      <c r="L19" s="36">
        <v>790.4</v>
      </c>
      <c r="M19" s="37">
        <v>25</v>
      </c>
      <c r="N19" s="37">
        <v>1561.6</v>
      </c>
      <c r="O19" s="36">
        <f>+G19-N19</f>
        <v>24438.400000000001</v>
      </c>
    </row>
    <row r="20" spans="1:15" ht="20.25" customHeight="1" x14ac:dyDescent="0.25">
      <c r="A20" s="33">
        <v>10</v>
      </c>
      <c r="B20" s="35" t="s">
        <v>82</v>
      </c>
      <c r="C20" s="34" t="s">
        <v>28</v>
      </c>
      <c r="D20" s="35" t="s">
        <v>17</v>
      </c>
      <c r="E20" s="40" t="s">
        <v>111</v>
      </c>
      <c r="F20" s="35" t="s">
        <v>109</v>
      </c>
      <c r="G20" s="38">
        <v>30000</v>
      </c>
      <c r="H20" s="38"/>
      <c r="I20" s="38"/>
      <c r="J20" s="36">
        <v>861</v>
      </c>
      <c r="K20" s="38">
        <v>0</v>
      </c>
      <c r="L20" s="36">
        <v>912</v>
      </c>
      <c r="M20" s="37">
        <v>5740.46</v>
      </c>
      <c r="N20" s="37">
        <f t="shared" ref="N20" si="3">+SUM(J20:M20)</f>
        <v>7513.46</v>
      </c>
      <c r="O20" s="36">
        <f t="shared" ref="O20" si="4">+G20-N20</f>
        <v>22486.54</v>
      </c>
    </row>
    <row r="21" spans="1:15" ht="20.25" customHeight="1" x14ac:dyDescent="0.25">
      <c r="A21" s="33">
        <v>11</v>
      </c>
      <c r="B21" s="35" t="s">
        <v>50</v>
      </c>
      <c r="C21" s="34" t="s">
        <v>124</v>
      </c>
      <c r="D21" s="39" t="s">
        <v>17</v>
      </c>
      <c r="E21" s="40" t="s">
        <v>111</v>
      </c>
      <c r="F21" s="35" t="s">
        <v>109</v>
      </c>
      <c r="G21" s="36">
        <v>30000</v>
      </c>
      <c r="H21" s="36"/>
      <c r="I21" s="36"/>
      <c r="J21" s="36">
        <v>861</v>
      </c>
      <c r="K21" s="36">
        <v>0</v>
      </c>
      <c r="L21" s="36">
        <v>912</v>
      </c>
      <c r="M21" s="37">
        <v>8025</v>
      </c>
      <c r="N21" s="37">
        <f>+SUM(J21:M21)</f>
        <v>9798</v>
      </c>
      <c r="O21" s="36">
        <f>+G21-N21</f>
        <v>20202</v>
      </c>
    </row>
    <row r="22" spans="1:15" ht="20.25" customHeight="1" x14ac:dyDescent="0.25">
      <c r="A22" s="33">
        <v>12</v>
      </c>
      <c r="B22" s="35" t="s">
        <v>125</v>
      </c>
      <c r="C22" s="34" t="s">
        <v>41</v>
      </c>
      <c r="D22" s="39" t="s">
        <v>17</v>
      </c>
      <c r="E22" s="40" t="s">
        <v>111</v>
      </c>
      <c r="F22" s="35" t="s">
        <v>109</v>
      </c>
      <c r="G22" s="36">
        <v>26000</v>
      </c>
      <c r="H22" s="36"/>
      <c r="I22" s="36"/>
      <c r="J22" s="36">
        <v>746.2</v>
      </c>
      <c r="K22" s="36">
        <v>0</v>
      </c>
      <c r="L22" s="36">
        <v>790.4</v>
      </c>
      <c r="M22" s="37">
        <v>25</v>
      </c>
      <c r="N22" s="37">
        <f>+SUM(J22:M22)</f>
        <v>1561.6</v>
      </c>
      <c r="O22" s="36">
        <f>+G22-N22</f>
        <v>24438.400000000001</v>
      </c>
    </row>
    <row r="23" spans="1:15" s="15" customFormat="1" ht="20.25" customHeight="1" x14ac:dyDescent="0.25">
      <c r="A23" s="33">
        <v>13</v>
      </c>
      <c r="B23" s="34" t="s">
        <v>61</v>
      </c>
      <c r="C23" s="34" t="s">
        <v>27</v>
      </c>
      <c r="D23" s="35" t="s">
        <v>34</v>
      </c>
      <c r="E23" s="40" t="s">
        <v>111</v>
      </c>
      <c r="F23" s="35" t="s">
        <v>108</v>
      </c>
      <c r="G23" s="36">
        <v>25000</v>
      </c>
      <c r="H23" s="36"/>
      <c r="I23" s="36"/>
      <c r="J23" s="36">
        <v>717.5</v>
      </c>
      <c r="K23" s="36">
        <v>0</v>
      </c>
      <c r="L23" s="36">
        <v>760</v>
      </c>
      <c r="M23" s="37">
        <v>1025</v>
      </c>
      <c r="N23" s="37">
        <f t="shared" ref="N23" si="5">+SUM(J23:M23)</f>
        <v>2502.5</v>
      </c>
      <c r="O23" s="36">
        <f t="shared" ref="O23" si="6">+G23-N23</f>
        <v>22497.5</v>
      </c>
    </row>
    <row r="24" spans="1:15" ht="20.25" customHeight="1" x14ac:dyDescent="0.25">
      <c r="A24" s="33">
        <v>14</v>
      </c>
      <c r="B24" s="34" t="s">
        <v>129</v>
      </c>
      <c r="C24" s="34" t="s">
        <v>27</v>
      </c>
      <c r="D24" s="35" t="s">
        <v>34</v>
      </c>
      <c r="E24" s="40" t="s">
        <v>111</v>
      </c>
      <c r="F24" s="35" t="s">
        <v>108</v>
      </c>
      <c r="G24" s="36">
        <v>18000</v>
      </c>
      <c r="H24" s="36"/>
      <c r="I24" s="36"/>
      <c r="J24" s="36">
        <v>516.6</v>
      </c>
      <c r="K24" s="36">
        <v>0</v>
      </c>
      <c r="L24" s="36">
        <v>547.20000000000005</v>
      </c>
      <c r="M24" s="37">
        <v>25</v>
      </c>
      <c r="N24" s="37">
        <f>+SUM(J24:M24)</f>
        <v>1088.8000000000002</v>
      </c>
      <c r="O24" s="36">
        <f>+G24-N24</f>
        <v>16911.2</v>
      </c>
    </row>
    <row r="25" spans="1:15" ht="20.25" customHeight="1" x14ac:dyDescent="0.25">
      <c r="A25" s="33">
        <v>15</v>
      </c>
      <c r="B25" s="34" t="s">
        <v>80</v>
      </c>
      <c r="C25" s="34" t="s">
        <v>81</v>
      </c>
      <c r="D25" s="35" t="s">
        <v>34</v>
      </c>
      <c r="E25" s="40" t="s">
        <v>111</v>
      </c>
      <c r="F25" s="35" t="s">
        <v>108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8319.99</v>
      </c>
      <c r="N25" s="37">
        <v>9797.49</v>
      </c>
      <c r="O25" s="36">
        <f>+G25-N25</f>
        <v>15202.51</v>
      </c>
    </row>
    <row r="26" spans="1:15" ht="20.25" customHeight="1" x14ac:dyDescent="0.25">
      <c r="A26" s="33">
        <v>16</v>
      </c>
      <c r="B26" s="34" t="s">
        <v>113</v>
      </c>
      <c r="C26" s="34" t="s">
        <v>18</v>
      </c>
      <c r="D26" s="35" t="s">
        <v>34</v>
      </c>
      <c r="E26" s="40" t="s">
        <v>111</v>
      </c>
      <c r="F26" s="35" t="s">
        <v>109</v>
      </c>
      <c r="G26" s="36">
        <v>15000</v>
      </c>
      <c r="H26" s="36"/>
      <c r="I26" s="36"/>
      <c r="J26" s="36">
        <v>430.5</v>
      </c>
      <c r="K26" s="36">
        <v>0</v>
      </c>
      <c r="L26" s="36">
        <v>456</v>
      </c>
      <c r="M26" s="37">
        <v>25</v>
      </c>
      <c r="N26" s="37">
        <f t="shared" ref="N26" si="7">+SUM(J26:M26)</f>
        <v>911.5</v>
      </c>
      <c r="O26" s="36">
        <f t="shared" ref="O26" si="8">+G26-N26</f>
        <v>14088.5</v>
      </c>
    </row>
    <row r="27" spans="1:15" ht="20.25" customHeight="1" x14ac:dyDescent="0.25">
      <c r="A27" s="33">
        <v>17</v>
      </c>
      <c r="B27" s="34" t="s">
        <v>103</v>
      </c>
      <c r="C27" s="34" t="s">
        <v>104</v>
      </c>
      <c r="D27" s="35" t="s">
        <v>47</v>
      </c>
      <c r="E27" s="35" t="s">
        <v>6</v>
      </c>
      <c r="F27" s="35" t="s">
        <v>109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7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87</v>
      </c>
      <c r="E28" s="35" t="s">
        <v>6</v>
      </c>
      <c r="F28" s="35" t="s">
        <v>108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7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56</v>
      </c>
      <c r="C29" s="34" t="s">
        <v>57</v>
      </c>
      <c r="D29" s="35" t="s">
        <v>87</v>
      </c>
      <c r="E29" s="40" t="s">
        <v>111</v>
      </c>
      <c r="F29" s="35" t="s">
        <v>108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5148.8999999999996</v>
      </c>
      <c r="N29" s="37">
        <v>6330.9</v>
      </c>
      <c r="O29" s="36">
        <f t="shared" ref="O29" si="9">+G29-N29</f>
        <v>13669.1</v>
      </c>
    </row>
    <row r="30" spans="1:15" ht="20.25" customHeight="1" x14ac:dyDescent="0.25">
      <c r="A30" s="33">
        <v>20</v>
      </c>
      <c r="B30" s="34" t="s">
        <v>119</v>
      </c>
      <c r="C30" s="34" t="s">
        <v>120</v>
      </c>
      <c r="D30" s="35" t="s">
        <v>87</v>
      </c>
      <c r="E30" s="40" t="s">
        <v>111</v>
      </c>
      <c r="F30" s="35" t="s">
        <v>108</v>
      </c>
      <c r="G30" s="36">
        <v>25000</v>
      </c>
      <c r="H30" s="36"/>
      <c r="I30" s="36"/>
      <c r="J30" s="36">
        <v>717.5</v>
      </c>
      <c r="K30" s="36">
        <v>0</v>
      </c>
      <c r="L30" s="36">
        <v>760</v>
      </c>
      <c r="M30" s="37">
        <v>25</v>
      </c>
      <c r="N30" s="37">
        <v>1502.5</v>
      </c>
      <c r="O30" s="36">
        <f t="shared" ref="O30" si="10">+G30-N30</f>
        <v>23497.5</v>
      </c>
    </row>
    <row r="31" spans="1:15" ht="20.25" customHeight="1" x14ac:dyDescent="0.25">
      <c r="A31" s="33">
        <v>21</v>
      </c>
      <c r="B31" s="34" t="s">
        <v>141</v>
      </c>
      <c r="C31" s="34" t="s">
        <v>142</v>
      </c>
      <c r="D31" s="35" t="s">
        <v>87</v>
      </c>
      <c r="E31" s="40" t="s">
        <v>111</v>
      </c>
      <c r="F31" s="35" t="s">
        <v>108</v>
      </c>
      <c r="G31" s="36">
        <v>18000</v>
      </c>
      <c r="H31" s="36"/>
      <c r="I31" s="36"/>
      <c r="J31" s="36">
        <v>516.6</v>
      </c>
      <c r="K31" s="36">
        <v>0</v>
      </c>
      <c r="L31" s="36">
        <v>547.20000000000005</v>
      </c>
      <c r="M31" s="37">
        <v>25</v>
      </c>
      <c r="N31" s="37">
        <f>+SUM(J31:M31)</f>
        <v>1088.8000000000002</v>
      </c>
      <c r="O31" s="36">
        <f>+G31-N31</f>
        <v>16911.2</v>
      </c>
    </row>
    <row r="32" spans="1:15" ht="20.25" customHeight="1" x14ac:dyDescent="0.25">
      <c r="A32" s="33">
        <v>22</v>
      </c>
      <c r="B32" s="34" t="s">
        <v>127</v>
      </c>
      <c r="C32" s="34" t="s">
        <v>128</v>
      </c>
      <c r="D32" s="35" t="s">
        <v>87</v>
      </c>
      <c r="E32" s="40" t="s">
        <v>111</v>
      </c>
      <c r="F32" s="35" t="s">
        <v>108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25</v>
      </c>
      <c r="N32" s="37">
        <f>+SUM(J32:M32)</f>
        <v>1088.8000000000002</v>
      </c>
      <c r="O32" s="36">
        <f>+G32-N32</f>
        <v>16911.2</v>
      </c>
    </row>
    <row r="33" spans="1:15" ht="20.25" customHeight="1" x14ac:dyDescent="0.25">
      <c r="A33" s="33">
        <v>23</v>
      </c>
      <c r="B33" s="34" t="s">
        <v>55</v>
      </c>
      <c r="C33" s="34" t="s">
        <v>19</v>
      </c>
      <c r="D33" s="35" t="s">
        <v>14</v>
      </c>
      <c r="E33" s="40" t="s">
        <v>111</v>
      </c>
      <c r="F33" s="35" t="s">
        <v>109</v>
      </c>
      <c r="G33" s="36">
        <v>23000</v>
      </c>
      <c r="H33" s="36"/>
      <c r="I33" s="36"/>
      <c r="J33" s="36">
        <v>660.1</v>
      </c>
      <c r="K33" s="36">
        <v>0</v>
      </c>
      <c r="L33" s="36">
        <v>699.2</v>
      </c>
      <c r="M33" s="37">
        <v>7087.68</v>
      </c>
      <c r="N33" s="37">
        <f>+SUM(J33:M33)</f>
        <v>8446.98</v>
      </c>
      <c r="O33" s="36">
        <f>+G33-N33</f>
        <v>14553.02</v>
      </c>
    </row>
    <row r="34" spans="1:15" ht="20.25" customHeight="1" x14ac:dyDescent="0.25">
      <c r="A34" s="33">
        <v>24</v>
      </c>
      <c r="B34" s="34" t="s">
        <v>75</v>
      </c>
      <c r="C34" s="34" t="s">
        <v>19</v>
      </c>
      <c r="D34" s="35" t="s">
        <v>14</v>
      </c>
      <c r="E34" s="40" t="s">
        <v>111</v>
      </c>
      <c r="F34" s="35" t="s">
        <v>109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1025</v>
      </c>
      <c r="N34" s="37">
        <f t="shared" ref="N34" si="11">+SUM(J34:M34)</f>
        <v>2088.8000000000002</v>
      </c>
      <c r="O34" s="36">
        <f t="shared" ref="O34" si="12">+G34-N34</f>
        <v>15911.2</v>
      </c>
    </row>
    <row r="35" spans="1:15" ht="20.25" customHeight="1" x14ac:dyDescent="0.25">
      <c r="A35" s="33">
        <v>25</v>
      </c>
      <c r="B35" s="34" t="s">
        <v>58</v>
      </c>
      <c r="C35" s="34" t="s">
        <v>19</v>
      </c>
      <c r="D35" s="35" t="s">
        <v>14</v>
      </c>
      <c r="E35" s="40" t="s">
        <v>111</v>
      </c>
      <c r="F35" s="35" t="s">
        <v>109</v>
      </c>
      <c r="G35" s="36">
        <v>15000</v>
      </c>
      <c r="H35" s="36"/>
      <c r="I35" s="36"/>
      <c r="J35" s="36">
        <v>430.5</v>
      </c>
      <c r="K35" s="36">
        <v>0</v>
      </c>
      <c r="L35" s="36">
        <v>456</v>
      </c>
      <c r="M35" s="37">
        <v>2073.41</v>
      </c>
      <c r="N35" s="37">
        <f t="shared" ref="N35" si="13">+SUM(J35:M35)</f>
        <v>2959.91</v>
      </c>
      <c r="O35" s="36">
        <f t="shared" ref="O35" si="14">+G35-N35</f>
        <v>12040.09</v>
      </c>
    </row>
    <row r="36" spans="1:15" ht="20.25" customHeight="1" x14ac:dyDescent="0.25">
      <c r="A36" s="33">
        <v>26</v>
      </c>
      <c r="B36" s="34" t="s">
        <v>91</v>
      </c>
      <c r="C36" s="34" t="s">
        <v>19</v>
      </c>
      <c r="D36" s="35" t="s">
        <v>14</v>
      </c>
      <c r="E36" s="40" t="s">
        <v>111</v>
      </c>
      <c r="F36" s="35" t="s">
        <v>109</v>
      </c>
      <c r="G36" s="36">
        <v>18000</v>
      </c>
      <c r="H36" s="36"/>
      <c r="I36" s="36"/>
      <c r="J36" s="36">
        <v>516.6</v>
      </c>
      <c r="K36" s="36">
        <v>0</v>
      </c>
      <c r="L36" s="36">
        <v>547.20000000000005</v>
      </c>
      <c r="M36" s="37">
        <v>2628.01</v>
      </c>
      <c r="N36" s="37">
        <f>+SUM(J36:M36)</f>
        <v>3691.8100000000004</v>
      </c>
      <c r="O36" s="36">
        <f>+G36-N36</f>
        <v>14308.189999999999</v>
      </c>
    </row>
    <row r="37" spans="1:15" ht="20.25" customHeight="1" x14ac:dyDescent="0.25">
      <c r="A37" s="33">
        <v>27</v>
      </c>
      <c r="B37" s="34" t="s">
        <v>52</v>
      </c>
      <c r="C37" s="34" t="s">
        <v>8</v>
      </c>
      <c r="D37" s="35" t="s">
        <v>12</v>
      </c>
      <c r="E37" s="35" t="s">
        <v>6</v>
      </c>
      <c r="F37" s="35" t="s">
        <v>109</v>
      </c>
      <c r="G37" s="36">
        <v>22000</v>
      </c>
      <c r="H37" s="36"/>
      <c r="I37" s="36"/>
      <c r="J37" s="36">
        <v>631.4</v>
      </c>
      <c r="K37" s="36">
        <v>0</v>
      </c>
      <c r="L37" s="36">
        <v>668.8</v>
      </c>
      <c r="M37" s="37">
        <v>25</v>
      </c>
      <c r="N37" s="37">
        <f>+SUM(J37:M37)</f>
        <v>1325.1999999999998</v>
      </c>
      <c r="O37" s="36">
        <f>+G37-N37</f>
        <v>20674.8</v>
      </c>
    </row>
    <row r="38" spans="1:15" s="65" customFormat="1" ht="20.25" customHeight="1" x14ac:dyDescent="0.25">
      <c r="A38" s="33">
        <v>28</v>
      </c>
      <c r="B38" s="34" t="s">
        <v>51</v>
      </c>
      <c r="C38" s="34" t="s">
        <v>31</v>
      </c>
      <c r="D38" s="34" t="s">
        <v>9</v>
      </c>
      <c r="E38" s="34" t="s">
        <v>6</v>
      </c>
      <c r="F38" s="34" t="s">
        <v>109</v>
      </c>
      <c r="G38" s="37">
        <v>43000</v>
      </c>
      <c r="H38" s="37"/>
      <c r="I38" s="37"/>
      <c r="J38" s="37">
        <v>1234.0999999999999</v>
      </c>
      <c r="K38" s="37">
        <v>866.06</v>
      </c>
      <c r="L38" s="37">
        <v>1307.2</v>
      </c>
      <c r="M38" s="37">
        <v>6439.17</v>
      </c>
      <c r="N38" s="37">
        <v>9846.5300000000007</v>
      </c>
      <c r="O38" s="37">
        <f>+G38-N38</f>
        <v>33153.47</v>
      </c>
    </row>
    <row r="39" spans="1:15" ht="20.25" customHeight="1" x14ac:dyDescent="0.25">
      <c r="A39" s="64"/>
      <c r="C39" s="65"/>
      <c r="M39" s="69"/>
    </row>
    <row r="40" spans="1:15" ht="20.25" customHeight="1" x14ac:dyDescent="0.25">
      <c r="A40" s="64"/>
      <c r="C40" s="65"/>
      <c r="M40" s="69"/>
    </row>
    <row r="41" spans="1:15" ht="18.75" customHeight="1" x14ac:dyDescent="0.25">
      <c r="A41" s="33">
        <v>29</v>
      </c>
      <c r="B41" s="34" t="s">
        <v>130</v>
      </c>
      <c r="C41" s="34" t="s">
        <v>131</v>
      </c>
      <c r="D41" s="35" t="s">
        <v>132</v>
      </c>
      <c r="E41" s="40" t="s">
        <v>111</v>
      </c>
      <c r="F41" s="35" t="s">
        <v>108</v>
      </c>
      <c r="G41" s="36">
        <v>26000</v>
      </c>
      <c r="H41" s="36"/>
      <c r="I41" s="36"/>
      <c r="J41" s="36">
        <v>746.2</v>
      </c>
      <c r="K41" s="36">
        <v>0</v>
      </c>
      <c r="L41" s="70">
        <v>790.4</v>
      </c>
      <c r="M41" s="37">
        <v>25</v>
      </c>
      <c r="N41" s="72">
        <f t="shared" ref="N41" si="15">+SUM(J41:M41)</f>
        <v>1561.6</v>
      </c>
      <c r="O41" s="36">
        <f t="shared" ref="O41" si="16">+G41-N41</f>
        <v>24438.400000000001</v>
      </c>
    </row>
    <row r="42" spans="1:15" ht="18.75" customHeight="1" x14ac:dyDescent="0.25">
      <c r="A42" s="33">
        <v>30</v>
      </c>
      <c r="B42" s="34" t="s">
        <v>133</v>
      </c>
      <c r="C42" s="34" t="s">
        <v>131</v>
      </c>
      <c r="D42" s="35" t="s">
        <v>132</v>
      </c>
      <c r="E42" s="40" t="s">
        <v>111</v>
      </c>
      <c r="F42" s="35" t="s">
        <v>108</v>
      </c>
      <c r="G42" s="36">
        <v>26000</v>
      </c>
      <c r="H42" s="36"/>
      <c r="I42" s="36"/>
      <c r="J42" s="36">
        <v>746.2</v>
      </c>
      <c r="K42" s="36">
        <v>0</v>
      </c>
      <c r="L42" s="36">
        <v>790.4</v>
      </c>
      <c r="M42" s="68">
        <v>25</v>
      </c>
      <c r="N42" s="37">
        <f t="shared" ref="N42:N45" si="17">+SUM(J42:M42)</f>
        <v>1561.6</v>
      </c>
      <c r="O42" s="36">
        <f t="shared" ref="O42:O45" si="18">+G42-N42</f>
        <v>24438.400000000001</v>
      </c>
    </row>
    <row r="43" spans="1:15" ht="18.75" customHeight="1" x14ac:dyDescent="0.25">
      <c r="A43" s="33">
        <v>31</v>
      </c>
      <c r="B43" s="34" t="s">
        <v>134</v>
      </c>
      <c r="C43" s="34" t="s">
        <v>131</v>
      </c>
      <c r="D43" s="35" t="s">
        <v>132</v>
      </c>
      <c r="E43" s="40" t="s">
        <v>111</v>
      </c>
      <c r="F43" s="35" t="s">
        <v>108</v>
      </c>
      <c r="G43" s="36">
        <v>26000</v>
      </c>
      <c r="H43" s="36"/>
      <c r="I43" s="36"/>
      <c r="J43" s="36">
        <v>746.2</v>
      </c>
      <c r="K43" s="36">
        <v>0</v>
      </c>
      <c r="L43" s="36">
        <v>790.4</v>
      </c>
      <c r="M43" s="37">
        <v>25</v>
      </c>
      <c r="N43" s="37">
        <f t="shared" si="17"/>
        <v>1561.6</v>
      </c>
      <c r="O43" s="36">
        <f t="shared" si="18"/>
        <v>24438.400000000001</v>
      </c>
    </row>
    <row r="44" spans="1:15" ht="18.75" customHeight="1" x14ac:dyDescent="0.25">
      <c r="A44" s="33">
        <v>32</v>
      </c>
      <c r="B44" s="34" t="s">
        <v>135</v>
      </c>
      <c r="C44" s="34" t="s">
        <v>131</v>
      </c>
      <c r="D44" s="35" t="s">
        <v>132</v>
      </c>
      <c r="E44" s="40" t="s">
        <v>111</v>
      </c>
      <c r="F44" s="35" t="s">
        <v>108</v>
      </c>
      <c r="G44" s="36">
        <v>26000</v>
      </c>
      <c r="H44" s="36"/>
      <c r="I44" s="36"/>
      <c r="J44" s="36">
        <v>746.2</v>
      </c>
      <c r="K44" s="36">
        <v>0</v>
      </c>
      <c r="L44" s="36">
        <v>790.4</v>
      </c>
      <c r="M44" s="37">
        <v>25</v>
      </c>
      <c r="N44" s="37">
        <f t="shared" si="17"/>
        <v>1561.6</v>
      </c>
      <c r="O44" s="36">
        <f t="shared" si="18"/>
        <v>24438.400000000001</v>
      </c>
    </row>
    <row r="45" spans="1:15" ht="18.75" customHeight="1" x14ac:dyDescent="0.25">
      <c r="A45" s="33">
        <v>33</v>
      </c>
      <c r="B45" s="34" t="s">
        <v>136</v>
      </c>
      <c r="C45" s="34" t="s">
        <v>131</v>
      </c>
      <c r="D45" s="35" t="s">
        <v>132</v>
      </c>
      <c r="E45" s="40" t="s">
        <v>111</v>
      </c>
      <c r="F45" s="35" t="s">
        <v>108</v>
      </c>
      <c r="G45" s="36">
        <v>20000</v>
      </c>
      <c r="H45" s="36"/>
      <c r="I45" s="36"/>
      <c r="J45" s="36">
        <v>574</v>
      </c>
      <c r="K45" s="36">
        <v>0</v>
      </c>
      <c r="L45" s="36">
        <v>608</v>
      </c>
      <c r="M45" s="37">
        <v>25</v>
      </c>
      <c r="N45" s="37">
        <f t="shared" si="17"/>
        <v>1207</v>
      </c>
      <c r="O45" s="36">
        <f t="shared" si="18"/>
        <v>18793</v>
      </c>
    </row>
    <row r="46" spans="1:15" ht="20.25" customHeight="1" x14ac:dyDescent="0.25">
      <c r="A46" s="33">
        <v>34</v>
      </c>
      <c r="B46" s="34" t="s">
        <v>143</v>
      </c>
      <c r="C46" s="34" t="s">
        <v>20</v>
      </c>
      <c r="D46" s="35" t="s">
        <v>13</v>
      </c>
      <c r="E46" s="40" t="s">
        <v>111</v>
      </c>
      <c r="F46" s="35" t="s">
        <v>108</v>
      </c>
      <c r="G46" s="36">
        <v>15000</v>
      </c>
      <c r="H46" s="36"/>
      <c r="I46" s="36"/>
      <c r="J46" s="36">
        <v>430.5</v>
      </c>
      <c r="K46" s="36">
        <v>0</v>
      </c>
      <c r="L46" s="36">
        <v>456</v>
      </c>
      <c r="M46" s="37">
        <v>25</v>
      </c>
      <c r="N46" s="37">
        <f t="shared" ref="N46:N52" si="19">+SUM(J46:M46)</f>
        <v>911.5</v>
      </c>
      <c r="O46" s="36">
        <f t="shared" ref="O46:O52" si="20">+G46-N46</f>
        <v>14088.5</v>
      </c>
    </row>
    <row r="47" spans="1:15" ht="18.75" customHeight="1" x14ac:dyDescent="0.25">
      <c r="A47" s="33">
        <v>35</v>
      </c>
      <c r="B47" s="34" t="s">
        <v>22</v>
      </c>
      <c r="C47" s="34" t="s">
        <v>20</v>
      </c>
      <c r="D47" s="35" t="s">
        <v>13</v>
      </c>
      <c r="E47" s="40" t="s">
        <v>111</v>
      </c>
      <c r="F47" s="35" t="s">
        <v>108</v>
      </c>
      <c r="G47" s="36">
        <v>15000</v>
      </c>
      <c r="H47" s="36"/>
      <c r="I47" s="36"/>
      <c r="J47" s="36">
        <v>430.5</v>
      </c>
      <c r="K47" s="36">
        <v>0</v>
      </c>
      <c r="L47" s="36">
        <v>456</v>
      </c>
      <c r="M47" s="37">
        <v>1025</v>
      </c>
      <c r="N47" s="37">
        <f t="shared" si="19"/>
        <v>1911.5</v>
      </c>
      <c r="O47" s="36">
        <f t="shared" si="20"/>
        <v>13088.5</v>
      </c>
    </row>
    <row r="48" spans="1:15" ht="18.75" customHeight="1" x14ac:dyDescent="0.25">
      <c r="A48" s="33">
        <v>36</v>
      </c>
      <c r="B48" s="34" t="s">
        <v>53</v>
      </c>
      <c r="C48" s="34" t="s">
        <v>20</v>
      </c>
      <c r="D48" s="35" t="s">
        <v>13</v>
      </c>
      <c r="E48" s="40" t="s">
        <v>111</v>
      </c>
      <c r="F48" s="35" t="s">
        <v>108</v>
      </c>
      <c r="G48" s="36">
        <v>11000</v>
      </c>
      <c r="H48" s="36"/>
      <c r="I48" s="36"/>
      <c r="J48" s="36">
        <v>315.7</v>
      </c>
      <c r="K48" s="36">
        <v>0</v>
      </c>
      <c r="L48" s="36">
        <v>334.4</v>
      </c>
      <c r="M48" s="37">
        <v>25</v>
      </c>
      <c r="N48" s="37">
        <f t="shared" si="19"/>
        <v>675.09999999999991</v>
      </c>
      <c r="O48" s="36">
        <f t="shared" si="20"/>
        <v>10324.9</v>
      </c>
    </row>
    <row r="49" spans="1:15" ht="18.75" customHeight="1" x14ac:dyDescent="0.25">
      <c r="A49" s="33">
        <v>37</v>
      </c>
      <c r="B49" s="34" t="s">
        <v>40</v>
      </c>
      <c r="C49" s="34" t="s">
        <v>42</v>
      </c>
      <c r="D49" s="35" t="s">
        <v>13</v>
      </c>
      <c r="E49" s="40" t="s">
        <v>111</v>
      </c>
      <c r="F49" s="35" t="s">
        <v>108</v>
      </c>
      <c r="G49" s="36">
        <v>25000</v>
      </c>
      <c r="H49" s="36"/>
      <c r="I49" s="36"/>
      <c r="J49" s="36">
        <v>717.5</v>
      </c>
      <c r="K49" s="36">
        <v>0</v>
      </c>
      <c r="L49" s="36">
        <v>760</v>
      </c>
      <c r="M49" s="37">
        <v>25</v>
      </c>
      <c r="N49" s="37">
        <f t="shared" si="19"/>
        <v>1502.5</v>
      </c>
      <c r="O49" s="36">
        <f t="shared" si="20"/>
        <v>23497.5</v>
      </c>
    </row>
    <row r="50" spans="1:15" ht="20.25" customHeight="1" x14ac:dyDescent="0.25">
      <c r="A50" s="33">
        <v>38</v>
      </c>
      <c r="B50" s="34" t="s">
        <v>62</v>
      </c>
      <c r="C50" s="34" t="s">
        <v>42</v>
      </c>
      <c r="D50" s="35" t="s">
        <v>13</v>
      </c>
      <c r="E50" s="40" t="s">
        <v>111</v>
      </c>
      <c r="F50" s="35" t="s">
        <v>108</v>
      </c>
      <c r="G50" s="36">
        <v>20000</v>
      </c>
      <c r="H50" s="36"/>
      <c r="I50" s="36"/>
      <c r="J50" s="36">
        <v>574</v>
      </c>
      <c r="K50" s="36">
        <v>0</v>
      </c>
      <c r="L50" s="36">
        <v>608</v>
      </c>
      <c r="M50" s="37">
        <v>25</v>
      </c>
      <c r="N50" s="37">
        <f t="shared" si="19"/>
        <v>1207</v>
      </c>
      <c r="O50" s="36">
        <f t="shared" si="20"/>
        <v>18793</v>
      </c>
    </row>
    <row r="51" spans="1:15" ht="20.25" customHeight="1" x14ac:dyDescent="0.25">
      <c r="A51" s="33">
        <v>39</v>
      </c>
      <c r="B51" s="34" t="s">
        <v>64</v>
      </c>
      <c r="C51" s="34" t="s">
        <v>42</v>
      </c>
      <c r="D51" s="35" t="s">
        <v>13</v>
      </c>
      <c r="E51" s="40" t="s">
        <v>111</v>
      </c>
      <c r="F51" s="35" t="s">
        <v>108</v>
      </c>
      <c r="G51" s="36">
        <v>15000</v>
      </c>
      <c r="H51" s="36"/>
      <c r="I51" s="36"/>
      <c r="J51" s="36">
        <v>430.5</v>
      </c>
      <c r="K51" s="36">
        <v>0</v>
      </c>
      <c r="L51" s="36">
        <v>456</v>
      </c>
      <c r="M51" s="37">
        <v>25</v>
      </c>
      <c r="N51" s="37">
        <f t="shared" si="19"/>
        <v>911.5</v>
      </c>
      <c r="O51" s="36">
        <f t="shared" si="20"/>
        <v>14088.5</v>
      </c>
    </row>
    <row r="52" spans="1:15" ht="20.25" customHeight="1" x14ac:dyDescent="0.25">
      <c r="A52" s="33">
        <v>40</v>
      </c>
      <c r="B52" s="34" t="s">
        <v>21</v>
      </c>
      <c r="C52" s="34" t="s">
        <v>20</v>
      </c>
      <c r="D52" s="35" t="s">
        <v>13</v>
      </c>
      <c r="E52" s="40" t="s">
        <v>111</v>
      </c>
      <c r="F52" s="35" t="s">
        <v>108</v>
      </c>
      <c r="G52" s="36">
        <v>15000</v>
      </c>
      <c r="H52" s="36"/>
      <c r="I52" s="36"/>
      <c r="J52" s="36">
        <v>430.5</v>
      </c>
      <c r="K52" s="36">
        <v>0</v>
      </c>
      <c r="L52" s="36">
        <v>456</v>
      </c>
      <c r="M52" s="37">
        <v>25</v>
      </c>
      <c r="N52" s="37">
        <f t="shared" si="19"/>
        <v>911.5</v>
      </c>
      <c r="O52" s="36">
        <f t="shared" si="20"/>
        <v>14088.5</v>
      </c>
    </row>
    <row r="53" spans="1:15" ht="20.25" customHeight="1" x14ac:dyDescent="0.25">
      <c r="A53" s="33">
        <v>41</v>
      </c>
      <c r="B53" s="34" t="s">
        <v>144</v>
      </c>
      <c r="C53" s="34" t="s">
        <v>20</v>
      </c>
      <c r="D53" s="35" t="s">
        <v>13</v>
      </c>
      <c r="E53" s="40" t="s">
        <v>111</v>
      </c>
      <c r="F53" s="35" t="s">
        <v>108</v>
      </c>
      <c r="G53" s="36">
        <v>15000</v>
      </c>
      <c r="H53" s="36"/>
      <c r="I53" s="36"/>
      <c r="J53" s="36">
        <v>430.5</v>
      </c>
      <c r="K53" s="36">
        <v>0</v>
      </c>
      <c r="L53" s="36">
        <v>456</v>
      </c>
      <c r="M53" s="37">
        <v>25</v>
      </c>
      <c r="N53" s="37">
        <f t="shared" ref="N53" si="21">+SUM(J53:M53)</f>
        <v>911.5</v>
      </c>
      <c r="O53" s="36">
        <f t="shared" ref="O53" si="22">+G53-N53</f>
        <v>14088.5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1346000</v>
      </c>
      <c r="H54" s="42"/>
      <c r="I54" s="42"/>
      <c r="J54" s="42">
        <f>SUM(J11:J53)</f>
        <v>38630.199999999983</v>
      </c>
      <c r="K54" s="43">
        <f t="shared" ref="K54" si="23">SUM(K11:K51)</f>
        <v>63994.489999999991</v>
      </c>
      <c r="L54" s="42">
        <f>SUM(L11:L53)</f>
        <v>39961.560000000012</v>
      </c>
      <c r="M54" s="43">
        <f>SUM(M11:M53)</f>
        <v>66865.890000000014</v>
      </c>
      <c r="N54" s="42">
        <f>SUM(N11:N53)</f>
        <v>209452.13999999998</v>
      </c>
      <c r="O54" s="43">
        <f>SUM(O11:O53)</f>
        <v>1136547.8599999999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98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96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97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99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.75" x14ac:dyDescent="0.25">
      <c r="A65" s="25"/>
      <c r="B65" s="41"/>
      <c r="C65" s="41"/>
      <c r="D65" s="41"/>
      <c r="E65" s="41"/>
      <c r="F65" s="41"/>
      <c r="G65" s="46"/>
      <c r="H65" s="46"/>
      <c r="I65" s="46"/>
      <c r="J65" s="41"/>
      <c r="K65" s="41"/>
      <c r="L65" s="41"/>
      <c r="M65" s="41"/>
      <c r="N65" s="41"/>
      <c r="O65" s="29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rintOptions horizontalCentered="1"/>
  <pageMargins left="0.23622047244094491" right="0.23622047244094491" top="0.59055118110236227" bottom="0.78740157480314965" header="0.31496062992125984" footer="0.31496062992125984"/>
  <pageSetup paperSize="5" scale="63" orientation="landscape" verticalDpi="300" r:id="rId1"/>
  <rowBreaks count="1" manualBreakCount="1">
    <brk id="3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1"/>
  <sheetViews>
    <sheetView topLeftCell="B1" workbookViewId="0">
      <selection activeCell="B8" sqref="B8"/>
    </sheetView>
  </sheetViews>
  <sheetFormatPr baseColWidth="10" defaultRowHeight="15" x14ac:dyDescent="0.25"/>
  <cols>
    <col min="1" max="1" width="3.85546875" customWidth="1"/>
    <col min="2" max="2" width="19.7109375" customWidth="1"/>
    <col min="3" max="3" width="10.140625" customWidth="1"/>
    <col min="4" max="4" width="18.5703125" customWidth="1"/>
    <col min="5" max="5" width="9.5703125" customWidth="1"/>
    <col min="6" max="6" width="9.42578125" customWidth="1"/>
    <col min="11" max="11" width="12.7109375" customWidth="1"/>
    <col min="14" max="14" width="12.85546875" customWidth="1"/>
    <col min="15" max="15" width="13.85546875" customWidth="1"/>
  </cols>
  <sheetData>
    <row r="2" spans="1:15" ht="16.5" x14ac:dyDescent="0.3">
      <c r="A2" s="87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6.5" x14ac:dyDescent="0.3">
      <c r="A3" s="87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16.5" x14ac:dyDescent="0.3">
      <c r="A4" s="87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6.5" x14ac:dyDescent="0.3">
      <c r="A5" s="87"/>
      <c r="B5" s="90" t="s">
        <v>149</v>
      </c>
      <c r="C5" s="90"/>
      <c r="D5" s="90"/>
      <c r="E5" s="90"/>
      <c r="F5" s="90"/>
      <c r="G5" s="90"/>
      <c r="H5" s="90"/>
      <c r="I5" s="90"/>
      <c r="J5" s="90"/>
      <c r="K5" s="73"/>
      <c r="L5" s="73"/>
      <c r="M5" s="73"/>
      <c r="N5" s="73"/>
      <c r="O5" s="73"/>
    </row>
    <row r="6" spans="1:15" ht="16.5" x14ac:dyDescent="0.3">
      <c r="A6" s="87"/>
      <c r="B6" s="74" t="s">
        <v>151</v>
      </c>
      <c r="C6" s="74"/>
      <c r="D6" s="74"/>
      <c r="E6" s="74"/>
      <c r="F6" s="75"/>
      <c r="G6" s="75"/>
      <c r="H6" s="75"/>
      <c r="I6" s="75"/>
      <c r="J6" s="75"/>
      <c r="K6" s="73"/>
      <c r="L6" s="73"/>
      <c r="M6" s="73"/>
      <c r="N6" s="73"/>
      <c r="O6" s="73"/>
    </row>
    <row r="7" spans="1:15" ht="16.5" x14ac:dyDescent="0.3">
      <c r="A7" s="87"/>
      <c r="B7" s="74"/>
      <c r="C7" s="74"/>
      <c r="D7" s="74" t="s">
        <v>48</v>
      </c>
      <c r="E7" s="74"/>
      <c r="F7" s="75"/>
      <c r="G7" s="75"/>
      <c r="H7" s="75"/>
      <c r="I7" s="75"/>
      <c r="J7" s="75"/>
      <c r="K7" s="73"/>
      <c r="L7" s="73"/>
      <c r="M7" s="73"/>
      <c r="N7" s="73"/>
      <c r="O7" s="73"/>
    </row>
    <row r="8" spans="1:15" ht="18.75" x14ac:dyDescent="0.3">
      <c r="A8" s="87"/>
      <c r="B8" s="76" t="s">
        <v>155</v>
      </c>
      <c r="C8" s="77"/>
      <c r="D8" s="77"/>
      <c r="E8" s="77"/>
      <c r="F8" s="78"/>
      <c r="G8" s="79"/>
      <c r="H8" s="79"/>
      <c r="I8" s="79"/>
      <c r="J8" s="73"/>
      <c r="K8" s="73"/>
      <c r="L8" s="73"/>
      <c r="M8" s="73"/>
      <c r="N8" s="73"/>
      <c r="O8" s="73"/>
    </row>
    <row r="9" spans="1:15" ht="16.5" x14ac:dyDescent="0.3">
      <c r="A9" s="87"/>
      <c r="B9" s="12" t="s">
        <v>23</v>
      </c>
      <c r="C9" s="11"/>
      <c r="D9" s="11"/>
      <c r="E9" s="11"/>
      <c r="F9" s="13"/>
      <c r="G9" s="13"/>
      <c r="H9" s="13"/>
      <c r="I9" s="79"/>
      <c r="J9" s="73"/>
      <c r="K9" s="73"/>
      <c r="L9" s="73"/>
      <c r="M9" s="73"/>
      <c r="N9" s="73"/>
      <c r="O9" s="73"/>
    </row>
    <row r="10" spans="1:15" ht="15.75" x14ac:dyDescent="0.25">
      <c r="A10" s="80" t="s">
        <v>102</v>
      </c>
      <c r="B10" s="31" t="s">
        <v>73</v>
      </c>
      <c r="C10" s="31" t="s">
        <v>66</v>
      </c>
      <c r="D10" s="31" t="s">
        <v>67</v>
      </c>
      <c r="E10" s="31" t="s">
        <v>3</v>
      </c>
      <c r="F10" s="31" t="s">
        <v>68</v>
      </c>
      <c r="G10" s="32" t="s">
        <v>69</v>
      </c>
      <c r="H10" s="32" t="s">
        <v>70</v>
      </c>
      <c r="I10" s="32" t="s">
        <v>71</v>
      </c>
      <c r="J10" s="32" t="s">
        <v>95</v>
      </c>
      <c r="K10" s="32" t="s">
        <v>100</v>
      </c>
      <c r="L10" s="32" t="s">
        <v>101</v>
      </c>
      <c r="M10" s="32" t="s">
        <v>30</v>
      </c>
      <c r="N10" s="32" t="s">
        <v>72</v>
      </c>
      <c r="O10" s="32" t="s">
        <v>5</v>
      </c>
    </row>
    <row r="11" spans="1:15" ht="16.5" x14ac:dyDescent="0.3">
      <c r="A11" s="16">
        <v>1</v>
      </c>
      <c r="B11" s="81" t="s">
        <v>15</v>
      </c>
      <c r="C11" s="81" t="s">
        <v>8</v>
      </c>
      <c r="D11" s="40" t="s">
        <v>153</v>
      </c>
      <c r="E11" s="82" t="s">
        <v>6</v>
      </c>
      <c r="F11" s="82" t="s">
        <v>109</v>
      </c>
      <c r="G11" s="83" t="s">
        <v>152</v>
      </c>
      <c r="H11" s="83"/>
      <c r="I11" s="83"/>
      <c r="J11" s="83">
        <v>315.7</v>
      </c>
      <c r="K11" s="83">
        <v>2056.08</v>
      </c>
      <c r="L11" s="84">
        <v>334.4</v>
      </c>
      <c r="M11" s="85" t="s">
        <v>150</v>
      </c>
      <c r="N11" s="83">
        <v>2706.18</v>
      </c>
      <c r="O11" s="83">
        <v>8293.82</v>
      </c>
    </row>
    <row r="12" spans="1:15" ht="16.5" x14ac:dyDescent="0.3">
      <c r="A12" s="87"/>
      <c r="B12" s="73"/>
      <c r="C12" s="73"/>
      <c r="D12" s="73"/>
      <c r="E12" s="73"/>
      <c r="F12" s="73"/>
      <c r="G12" s="73"/>
      <c r="H12" s="79"/>
      <c r="I12" s="73"/>
      <c r="J12" s="73"/>
      <c r="K12" s="73"/>
      <c r="L12" s="73"/>
      <c r="M12" s="73"/>
      <c r="N12" s="73"/>
      <c r="O12" s="73"/>
    </row>
    <row r="13" spans="1:15" ht="16.5" x14ac:dyDescent="0.3">
      <c r="A13" s="87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</row>
    <row r="14" spans="1:15" ht="16.5" x14ac:dyDescent="0.3">
      <c r="A14" s="87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5" spans="1:15" ht="16.5" x14ac:dyDescent="0.3">
      <c r="A15" s="87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16.5" x14ac:dyDescent="0.3">
      <c r="A16" s="87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</row>
    <row r="17" spans="1:15" ht="16.5" x14ac:dyDescent="0.3">
      <c r="A17" s="87"/>
      <c r="B17" s="73" t="s">
        <v>98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</row>
    <row r="18" spans="1:15" ht="16.5" x14ac:dyDescent="0.3">
      <c r="A18" s="87"/>
      <c r="B18" s="73" t="s">
        <v>96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5" ht="16.5" x14ac:dyDescent="0.3">
      <c r="A19" s="87"/>
      <c r="B19" s="73" t="s">
        <v>97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</row>
    <row r="20" spans="1:15" ht="16.5" x14ac:dyDescent="0.3">
      <c r="A20" s="87"/>
      <c r="B20" s="73" t="s">
        <v>99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</row>
    <row r="21" spans="1:15" x14ac:dyDescent="0.25">
      <c r="A21" s="88"/>
      <c r="B21" s="86"/>
      <c r="C21" s="86"/>
    </row>
  </sheetData>
  <mergeCells count="1">
    <mergeCell ref="B5:J5"/>
  </mergeCells>
  <printOptions horizontalCentered="1"/>
  <pageMargins left="0.19685039370078741" right="0.19685039370078741" top="0.74803149606299213" bottom="0.74803149606299213" header="0.31496062992125984" footer="0.31496062992125984"/>
  <pageSetup paperSize="5" scale="9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5"/>
  <sheetViews>
    <sheetView zoomScale="95" zoomScaleNormal="95" workbookViewId="0">
      <selection activeCell="C8" sqref="C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91" t="s">
        <v>78</v>
      </c>
      <c r="D4" s="91"/>
      <c r="E4" s="91"/>
      <c r="F4" s="91"/>
      <c r="G4" s="91"/>
      <c r="H4" s="91"/>
      <c r="I4" s="91"/>
      <c r="J4" s="91"/>
      <c r="K4" s="91"/>
    </row>
    <row r="5" spans="2:17" x14ac:dyDescent="0.25">
      <c r="C5" s="1" t="s">
        <v>79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48</v>
      </c>
      <c r="F6" s="1"/>
      <c r="G6" s="2"/>
      <c r="H6" s="2"/>
      <c r="I6" s="2"/>
      <c r="J6" s="2"/>
      <c r="K6" s="2"/>
    </row>
    <row r="7" spans="2:17" x14ac:dyDescent="0.25"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2:17" ht="18.75" x14ac:dyDescent="0.3">
      <c r="C8" s="3" t="s">
        <v>156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23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102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24</v>
      </c>
      <c r="I10" s="8" t="s">
        <v>5</v>
      </c>
      <c r="J10" s="6"/>
    </row>
    <row r="11" spans="2:17" ht="16.5" x14ac:dyDescent="0.3">
      <c r="B11" s="63">
        <v>1</v>
      </c>
      <c r="C11" s="9" t="s">
        <v>37</v>
      </c>
      <c r="D11" s="9" t="s">
        <v>7</v>
      </c>
      <c r="E11" s="9" t="s">
        <v>13</v>
      </c>
      <c r="F11" s="16" t="s">
        <v>6</v>
      </c>
      <c r="G11" s="14">
        <v>30000</v>
      </c>
      <c r="H11" s="14">
        <v>15042.4</v>
      </c>
      <c r="I11" s="14">
        <f>+G11-H11</f>
        <v>14957.6</v>
      </c>
      <c r="J11" s="6"/>
    </row>
    <row r="12" spans="2:17" ht="16.5" x14ac:dyDescent="0.3">
      <c r="B12" s="63">
        <v>2</v>
      </c>
      <c r="C12" s="9" t="s">
        <v>137</v>
      </c>
      <c r="D12" s="9" t="s">
        <v>20</v>
      </c>
      <c r="E12" s="9" t="s">
        <v>13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10000</v>
      </c>
      <c r="I13" s="10">
        <f>SUM(I11:I12)</f>
        <v>29957.599999999999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/>
      <c r="D25" s="17"/>
      <c r="E25" s="17"/>
      <c r="F25" s="17"/>
      <c r="G25" s="17"/>
      <c r="H25" s="17"/>
      <c r="I25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4"/>
  <sheetViews>
    <sheetView view="pageBreakPreview" topLeftCell="C13" zoomScale="75" zoomScaleNormal="96" zoomScaleSheetLayoutView="75" workbookViewId="0">
      <selection activeCell="I15" sqref="I15"/>
    </sheetView>
  </sheetViews>
  <sheetFormatPr baseColWidth="10" defaultRowHeight="15" x14ac:dyDescent="0.25"/>
  <cols>
    <col min="1" max="1" width="4.42578125" customWidth="1"/>
    <col min="2" max="2" width="28.57031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5.85546875" customWidth="1"/>
    <col min="16" max="16" width="17.85546875" customWidth="1"/>
    <col min="17" max="17" width="17.28515625" customWidth="1"/>
  </cols>
  <sheetData>
    <row r="6" spans="1:17" x14ac:dyDescent="0.25">
      <c r="E6" s="91" t="s">
        <v>115</v>
      </c>
      <c r="F6" s="91"/>
      <c r="G6" s="91"/>
      <c r="H6" s="91"/>
      <c r="I6" s="91"/>
      <c r="J6" s="91"/>
      <c r="K6" s="91"/>
      <c r="L6" s="91"/>
      <c r="M6" s="91"/>
    </row>
    <row r="7" spans="1:17" x14ac:dyDescent="0.25">
      <c r="E7" s="1" t="s">
        <v>106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83</v>
      </c>
      <c r="C10" s="27"/>
      <c r="D10" s="27"/>
      <c r="E10" s="26" t="s">
        <v>157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41"/>
      <c r="B11" s="26"/>
      <c r="C11" s="27"/>
      <c r="D11" s="27"/>
      <c r="E11" s="26"/>
      <c r="F11" s="27"/>
      <c r="G11" s="27"/>
      <c r="H11" s="27"/>
      <c r="I11" s="28"/>
      <c r="J11" s="28"/>
      <c r="K11" s="28"/>
      <c r="L11" s="28"/>
      <c r="M11" s="28"/>
      <c r="N11" s="28"/>
      <c r="O11" s="27"/>
      <c r="P11" s="27"/>
      <c r="Q11" s="27"/>
    </row>
    <row r="12" spans="1:17" ht="15.75" x14ac:dyDescent="0.25">
      <c r="A12" s="51" t="s">
        <v>102</v>
      </c>
      <c r="B12" s="52" t="s">
        <v>73</v>
      </c>
      <c r="C12" s="52" t="s">
        <v>66</v>
      </c>
      <c r="D12" s="52" t="s">
        <v>67</v>
      </c>
      <c r="E12" s="52" t="s">
        <v>3</v>
      </c>
      <c r="F12" s="52" t="s">
        <v>68</v>
      </c>
      <c r="G12" s="52" t="s">
        <v>25</v>
      </c>
      <c r="H12" s="52" t="s">
        <v>26</v>
      </c>
      <c r="I12" s="53" t="s">
        <v>69</v>
      </c>
      <c r="J12" s="53" t="s">
        <v>70</v>
      </c>
      <c r="K12" s="53" t="s">
        <v>74</v>
      </c>
      <c r="L12" s="53" t="s">
        <v>95</v>
      </c>
      <c r="M12" s="53" t="s">
        <v>100</v>
      </c>
      <c r="N12" s="53" t="s">
        <v>101</v>
      </c>
      <c r="O12" s="53" t="s">
        <v>30</v>
      </c>
      <c r="P12" s="53" t="s">
        <v>72</v>
      </c>
      <c r="Q12" s="53" t="s">
        <v>5</v>
      </c>
    </row>
    <row r="13" spans="1:17" ht="23.25" customHeight="1" x14ac:dyDescent="0.25">
      <c r="A13" s="33">
        <v>1</v>
      </c>
      <c r="B13" s="54" t="s">
        <v>39</v>
      </c>
      <c r="C13" s="54" t="s">
        <v>7</v>
      </c>
      <c r="D13" s="55" t="s">
        <v>34</v>
      </c>
      <c r="E13" s="55" t="s">
        <v>107</v>
      </c>
      <c r="F13" s="56" t="s">
        <v>108</v>
      </c>
      <c r="G13" s="66">
        <v>45542</v>
      </c>
      <c r="H13" s="66">
        <v>45723</v>
      </c>
      <c r="I13" s="57">
        <v>85000</v>
      </c>
      <c r="J13" s="57"/>
      <c r="K13" s="57"/>
      <c r="L13" s="57">
        <v>2439.5</v>
      </c>
      <c r="M13" s="57">
        <v>8576.99</v>
      </c>
      <c r="N13" s="57">
        <v>2584</v>
      </c>
      <c r="O13" s="57">
        <v>6625</v>
      </c>
      <c r="P13" s="71">
        <f>+SUM(L13:O13)</f>
        <v>20225.489999999998</v>
      </c>
      <c r="Q13" s="57">
        <v>64774.51</v>
      </c>
    </row>
    <row r="14" spans="1:17" ht="24" customHeight="1" x14ac:dyDescent="0.25">
      <c r="A14" s="33">
        <v>2</v>
      </c>
      <c r="B14" s="54" t="s">
        <v>85</v>
      </c>
      <c r="C14" s="54" t="s">
        <v>8</v>
      </c>
      <c r="D14" s="55" t="s">
        <v>49</v>
      </c>
      <c r="E14" s="55" t="s">
        <v>107</v>
      </c>
      <c r="F14" s="56" t="s">
        <v>109</v>
      </c>
      <c r="G14" s="66">
        <v>45542</v>
      </c>
      <c r="H14" s="66">
        <v>45723</v>
      </c>
      <c r="I14" s="57">
        <v>56000</v>
      </c>
      <c r="J14" s="58"/>
      <c r="K14" s="58"/>
      <c r="L14" s="57">
        <v>1607.2</v>
      </c>
      <c r="M14" s="57">
        <v>2733.96</v>
      </c>
      <c r="N14" s="57">
        <v>1702.4</v>
      </c>
      <c r="O14" s="57">
        <v>25</v>
      </c>
      <c r="P14" s="71">
        <f>+SUM(L14:O14)</f>
        <v>6068.5599999999995</v>
      </c>
      <c r="Q14" s="71">
        <f>+I14-P14</f>
        <v>49931.44</v>
      </c>
    </row>
    <row r="15" spans="1:17" ht="25.5" customHeight="1" x14ac:dyDescent="0.25">
      <c r="A15" s="33">
        <v>3</v>
      </c>
      <c r="B15" s="54" t="s">
        <v>76</v>
      </c>
      <c r="C15" s="54" t="s">
        <v>8</v>
      </c>
      <c r="D15" s="55" t="s">
        <v>77</v>
      </c>
      <c r="E15" s="55" t="s">
        <v>107</v>
      </c>
      <c r="F15" s="56" t="s">
        <v>109</v>
      </c>
      <c r="G15" s="66">
        <v>45383</v>
      </c>
      <c r="H15" s="66">
        <v>45566</v>
      </c>
      <c r="I15" s="57">
        <v>85000</v>
      </c>
      <c r="J15" s="57"/>
      <c r="K15" s="57"/>
      <c r="L15" s="57">
        <v>2439.5</v>
      </c>
      <c r="M15" s="57">
        <v>8576.99</v>
      </c>
      <c r="N15" s="57">
        <v>2584</v>
      </c>
      <c r="O15" s="57">
        <v>5025</v>
      </c>
      <c r="P15" s="71">
        <f>+SUM(L15:O15)</f>
        <v>18625.489999999998</v>
      </c>
      <c r="Q15" s="71">
        <f>+I15-P15</f>
        <v>66374.510000000009</v>
      </c>
    </row>
    <row r="16" spans="1:17" ht="24" customHeight="1" x14ac:dyDescent="0.25">
      <c r="A16" s="33">
        <v>4</v>
      </c>
      <c r="B16" s="54" t="s">
        <v>112</v>
      </c>
      <c r="C16" s="54" t="s">
        <v>7</v>
      </c>
      <c r="D16" s="55" t="s">
        <v>43</v>
      </c>
      <c r="E16" s="55" t="s">
        <v>107</v>
      </c>
      <c r="F16" s="56" t="s">
        <v>108</v>
      </c>
      <c r="G16" s="66">
        <v>45542</v>
      </c>
      <c r="H16" s="66">
        <v>45723</v>
      </c>
      <c r="I16" s="57">
        <v>86000</v>
      </c>
      <c r="J16" s="57"/>
      <c r="K16" s="57"/>
      <c r="L16" s="57">
        <v>2468.1999999999998</v>
      </c>
      <c r="M16" s="57">
        <v>8812.2199999999993</v>
      </c>
      <c r="N16" s="57">
        <v>2614.4</v>
      </c>
      <c r="O16" s="57">
        <v>25</v>
      </c>
      <c r="P16" s="71">
        <f t="shared" ref="P16" si="0">+SUM(L16:O16)</f>
        <v>13919.819999999998</v>
      </c>
      <c r="Q16" s="71">
        <f>+I16-P16</f>
        <v>72080.180000000008</v>
      </c>
    </row>
    <row r="17" spans="1:17" ht="24.75" customHeight="1" x14ac:dyDescent="0.25">
      <c r="A17" s="33">
        <v>5</v>
      </c>
      <c r="B17" s="55" t="s">
        <v>89</v>
      </c>
      <c r="C17" s="54" t="s">
        <v>8</v>
      </c>
      <c r="D17" s="55" t="s">
        <v>90</v>
      </c>
      <c r="E17" s="55" t="s">
        <v>107</v>
      </c>
      <c r="F17" s="56" t="s">
        <v>109</v>
      </c>
      <c r="G17" s="66">
        <v>45415</v>
      </c>
      <c r="H17" s="67">
        <v>45599</v>
      </c>
      <c r="I17" s="57">
        <v>55000</v>
      </c>
      <c r="J17" s="59"/>
      <c r="K17" s="59"/>
      <c r="L17" s="57">
        <v>1578.5</v>
      </c>
      <c r="M17" s="57">
        <v>2559.6799999999998</v>
      </c>
      <c r="N17" s="57">
        <v>1672</v>
      </c>
      <c r="O17" s="57">
        <v>25</v>
      </c>
      <c r="P17" s="71">
        <v>5835.18</v>
      </c>
      <c r="Q17" s="71">
        <v>49164.82</v>
      </c>
    </row>
    <row r="18" spans="1:17" ht="24.75" customHeight="1" x14ac:dyDescent="0.25">
      <c r="A18" s="33">
        <v>6</v>
      </c>
      <c r="B18" s="54" t="s">
        <v>38</v>
      </c>
      <c r="C18" s="54" t="s">
        <v>93</v>
      </c>
      <c r="D18" s="55" t="s">
        <v>45</v>
      </c>
      <c r="E18" s="55" t="s">
        <v>107</v>
      </c>
      <c r="F18" s="56" t="s">
        <v>108</v>
      </c>
      <c r="G18" s="66">
        <v>45536</v>
      </c>
      <c r="H18" s="66">
        <v>45717</v>
      </c>
      <c r="I18" s="57">
        <v>55000</v>
      </c>
      <c r="J18" s="57"/>
      <c r="K18" s="57"/>
      <c r="L18" s="57">
        <v>1578.5</v>
      </c>
      <c r="M18" s="57">
        <v>2559.6799999999998</v>
      </c>
      <c r="N18" s="57">
        <v>1672</v>
      </c>
      <c r="O18" s="57">
        <v>25</v>
      </c>
      <c r="P18" s="71">
        <v>5835.18</v>
      </c>
      <c r="Q18" s="71">
        <v>49164.82</v>
      </c>
    </row>
    <row r="19" spans="1:17" ht="24" customHeight="1" x14ac:dyDescent="0.25">
      <c r="A19" s="33">
        <v>7</v>
      </c>
      <c r="B19" s="54" t="s">
        <v>63</v>
      </c>
      <c r="C19" s="54" t="s">
        <v>7</v>
      </c>
      <c r="D19" s="55" t="s">
        <v>60</v>
      </c>
      <c r="E19" s="55" t="s">
        <v>107</v>
      </c>
      <c r="F19" s="56" t="s">
        <v>108</v>
      </c>
      <c r="G19" s="66">
        <v>45474</v>
      </c>
      <c r="H19" s="66">
        <v>45658</v>
      </c>
      <c r="I19" s="57">
        <v>86000</v>
      </c>
      <c r="J19" s="57"/>
      <c r="K19" s="57"/>
      <c r="L19" s="57">
        <v>2468.1999999999998</v>
      </c>
      <c r="M19" s="57">
        <v>8812.2199999999993</v>
      </c>
      <c r="N19" s="57">
        <v>2614.4</v>
      </c>
      <c r="O19" s="57">
        <v>25</v>
      </c>
      <c r="P19" s="71">
        <f t="shared" ref="P19:P21" si="1">+SUM(L19:O19)</f>
        <v>13919.819999999998</v>
      </c>
      <c r="Q19" s="71">
        <f t="shared" ref="Q19:Q25" si="2">+I19-P19</f>
        <v>72080.180000000008</v>
      </c>
    </row>
    <row r="20" spans="1:17" ht="24.75" customHeight="1" x14ac:dyDescent="0.25">
      <c r="A20" s="33">
        <v>8</v>
      </c>
      <c r="B20" s="54" t="s">
        <v>59</v>
      </c>
      <c r="C20" s="54" t="s">
        <v>84</v>
      </c>
      <c r="D20" s="55" t="s">
        <v>60</v>
      </c>
      <c r="E20" s="55" t="s">
        <v>107</v>
      </c>
      <c r="F20" s="56" t="s">
        <v>109</v>
      </c>
      <c r="G20" s="66">
        <v>45415</v>
      </c>
      <c r="H20" s="67">
        <v>45599</v>
      </c>
      <c r="I20" s="57">
        <v>45000</v>
      </c>
      <c r="J20" s="57"/>
      <c r="K20" s="57"/>
      <c r="L20" s="57">
        <v>1291.5</v>
      </c>
      <c r="M20" s="57">
        <v>1148.33</v>
      </c>
      <c r="N20" s="57">
        <v>1368</v>
      </c>
      <c r="O20" s="57">
        <v>25</v>
      </c>
      <c r="P20" s="71">
        <f t="shared" si="1"/>
        <v>3832.83</v>
      </c>
      <c r="Q20" s="71">
        <f t="shared" si="2"/>
        <v>41167.17</v>
      </c>
    </row>
    <row r="21" spans="1:17" ht="24" customHeight="1" x14ac:dyDescent="0.25">
      <c r="A21" s="33">
        <v>9</v>
      </c>
      <c r="B21" s="54" t="s">
        <v>88</v>
      </c>
      <c r="C21" s="54" t="s">
        <v>7</v>
      </c>
      <c r="D21" s="55" t="s">
        <v>44</v>
      </c>
      <c r="E21" s="55" t="s">
        <v>107</v>
      </c>
      <c r="F21" s="56" t="s">
        <v>108</v>
      </c>
      <c r="G21" s="66">
        <v>45536</v>
      </c>
      <c r="H21" s="66">
        <v>45717</v>
      </c>
      <c r="I21" s="57">
        <v>86000</v>
      </c>
      <c r="J21" s="57"/>
      <c r="K21" s="57"/>
      <c r="L21" s="57">
        <v>2468.1999999999998</v>
      </c>
      <c r="M21" s="57">
        <v>8812.2199999999993</v>
      </c>
      <c r="N21" s="57">
        <v>2614.4</v>
      </c>
      <c r="O21" s="57">
        <v>26625</v>
      </c>
      <c r="P21" s="71">
        <f t="shared" si="1"/>
        <v>40519.82</v>
      </c>
      <c r="Q21" s="71">
        <f t="shared" si="2"/>
        <v>45480.18</v>
      </c>
    </row>
    <row r="22" spans="1:17" ht="24" customHeight="1" x14ac:dyDescent="0.25">
      <c r="A22" s="33">
        <v>10</v>
      </c>
      <c r="B22" s="54" t="s">
        <v>86</v>
      </c>
      <c r="C22" s="54" t="s">
        <v>7</v>
      </c>
      <c r="D22" s="55" t="s">
        <v>65</v>
      </c>
      <c r="E22" s="55" t="s">
        <v>107</v>
      </c>
      <c r="F22" s="56" t="s">
        <v>108</v>
      </c>
      <c r="G22" s="66">
        <v>45542</v>
      </c>
      <c r="H22" s="66">
        <v>45723</v>
      </c>
      <c r="I22" s="57">
        <v>66000</v>
      </c>
      <c r="J22" s="58"/>
      <c r="K22" s="58"/>
      <c r="L22" s="57">
        <v>1894.2</v>
      </c>
      <c r="M22" s="57">
        <v>4615.76</v>
      </c>
      <c r="N22" s="57">
        <v>2006.4</v>
      </c>
      <c r="O22" s="57">
        <v>25</v>
      </c>
      <c r="P22" s="71">
        <f t="shared" ref="P22:P25" si="3">+SUM(L22:O22)</f>
        <v>8541.36</v>
      </c>
      <c r="Q22" s="71">
        <f t="shared" si="2"/>
        <v>57458.64</v>
      </c>
    </row>
    <row r="23" spans="1:17" ht="24" customHeight="1" x14ac:dyDescent="0.25">
      <c r="A23" s="33">
        <v>11</v>
      </c>
      <c r="B23" s="54" t="s">
        <v>145</v>
      </c>
      <c r="C23" s="54" t="s">
        <v>8</v>
      </c>
      <c r="D23" s="55" t="s">
        <v>146</v>
      </c>
      <c r="E23" s="55" t="s">
        <v>107</v>
      </c>
      <c r="F23" s="56" t="s">
        <v>109</v>
      </c>
      <c r="G23" s="66">
        <v>45505</v>
      </c>
      <c r="H23" s="66">
        <v>45689</v>
      </c>
      <c r="I23" s="57">
        <v>70000</v>
      </c>
      <c r="J23" s="58"/>
      <c r="K23" s="58"/>
      <c r="L23" s="57">
        <v>2009</v>
      </c>
      <c r="M23" s="57">
        <v>5368.48</v>
      </c>
      <c r="N23" s="57">
        <v>2128</v>
      </c>
      <c r="O23" s="57">
        <v>25</v>
      </c>
      <c r="P23" s="71">
        <f t="shared" si="3"/>
        <v>9530.48</v>
      </c>
      <c r="Q23" s="71">
        <f t="shared" si="2"/>
        <v>60469.520000000004</v>
      </c>
    </row>
    <row r="24" spans="1:17" ht="24" customHeight="1" x14ac:dyDescent="0.25">
      <c r="A24" s="33">
        <v>12</v>
      </c>
      <c r="B24" s="54" t="s">
        <v>147</v>
      </c>
      <c r="C24" s="54" t="s">
        <v>31</v>
      </c>
      <c r="D24" s="55" t="s">
        <v>148</v>
      </c>
      <c r="E24" s="55" t="s">
        <v>107</v>
      </c>
      <c r="F24" s="56" t="s">
        <v>108</v>
      </c>
      <c r="G24" s="66">
        <v>45536</v>
      </c>
      <c r="H24" s="66">
        <v>45717</v>
      </c>
      <c r="I24" s="57">
        <v>40000</v>
      </c>
      <c r="J24" s="58"/>
      <c r="K24" s="58"/>
      <c r="L24" s="57">
        <v>1148</v>
      </c>
      <c r="M24" s="57">
        <v>442.65</v>
      </c>
      <c r="N24" s="57">
        <v>1216</v>
      </c>
      <c r="O24" s="57">
        <v>25</v>
      </c>
      <c r="P24" s="71">
        <f t="shared" ref="P24" si="4">+SUM(L24:O24)</f>
        <v>2831.65</v>
      </c>
      <c r="Q24" s="71">
        <f t="shared" si="2"/>
        <v>37168.35</v>
      </c>
    </row>
    <row r="25" spans="1:17" ht="24" customHeight="1" x14ac:dyDescent="0.25">
      <c r="A25" s="33">
        <v>13</v>
      </c>
      <c r="B25" s="54" t="s">
        <v>138</v>
      </c>
      <c r="C25" s="54" t="s">
        <v>139</v>
      </c>
      <c r="D25" s="55" t="s">
        <v>140</v>
      </c>
      <c r="E25" s="55" t="s">
        <v>107</v>
      </c>
      <c r="F25" s="56" t="s">
        <v>108</v>
      </c>
      <c r="G25" s="66">
        <v>45505</v>
      </c>
      <c r="H25" s="66">
        <v>45689</v>
      </c>
      <c r="I25" s="57">
        <v>40000</v>
      </c>
      <c r="J25" s="58"/>
      <c r="K25" s="58"/>
      <c r="L25" s="57">
        <v>1148</v>
      </c>
      <c r="M25" s="57">
        <v>442.65</v>
      </c>
      <c r="N25" s="57">
        <v>1216</v>
      </c>
      <c r="O25" s="57">
        <v>25</v>
      </c>
      <c r="P25" s="71">
        <f t="shared" si="3"/>
        <v>2831.65</v>
      </c>
      <c r="Q25" s="71">
        <f t="shared" si="2"/>
        <v>37168.35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60">
        <f>SUM(I13:I25)</f>
        <v>855000</v>
      </c>
      <c r="J26" s="61"/>
      <c r="K26" s="61"/>
      <c r="L26" s="61">
        <f t="shared" ref="L26:P26" si="5">SUM(L13:L25)</f>
        <v>24538.5</v>
      </c>
      <c r="M26" s="61">
        <f t="shared" si="5"/>
        <v>63461.830000000016</v>
      </c>
      <c r="N26" s="61">
        <f t="shared" si="5"/>
        <v>25992</v>
      </c>
      <c r="O26" s="61">
        <f t="shared" si="5"/>
        <v>38525</v>
      </c>
      <c r="P26" s="61">
        <f t="shared" si="5"/>
        <v>152517.32999999999</v>
      </c>
      <c r="Q26" s="61">
        <f>SUM(Q13:Q25)</f>
        <v>702482.66999999993</v>
      </c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98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96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97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99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</row>
  </sheetData>
  <mergeCells count="1">
    <mergeCell ref="E6:M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FIJA</vt:lpstr>
      <vt:lpstr>INTERINATO</vt:lpstr>
      <vt:lpstr>MILITAR</vt:lpstr>
      <vt:lpstr>TEMPORAL</vt:lpstr>
      <vt:lpstr>FIJA!Área_de_impresión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CALIDAD</cp:lastModifiedBy>
  <cp:lastPrinted>2024-11-07T16:46:22Z</cp:lastPrinted>
  <dcterms:created xsi:type="dcterms:W3CDTF">2018-12-21T14:00:39Z</dcterms:created>
  <dcterms:modified xsi:type="dcterms:W3CDTF">2024-12-02T12:33:56Z</dcterms:modified>
</cp:coreProperties>
</file>