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15345" windowHeight="4575" activeTab="1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3" l="1"/>
  <c r="O30" i="3"/>
  <c r="N30" i="3"/>
  <c r="M30" i="3"/>
  <c r="L30" i="3"/>
  <c r="K30" i="3"/>
  <c r="H30" i="3"/>
  <c r="O27" i="3"/>
  <c r="O28" i="3"/>
  <c r="P28" i="3" s="1"/>
  <c r="O29" i="3"/>
  <c r="P29" i="3" s="1"/>
  <c r="M31" i="1"/>
  <c r="M12" i="1"/>
  <c r="M13" i="1"/>
  <c r="M14" i="1"/>
  <c r="M15" i="1"/>
  <c r="M27" i="1"/>
  <c r="N27" i="1" s="1"/>
  <c r="M28" i="1" l="1"/>
  <c r="M55" i="1"/>
  <c r="N55" i="1" s="1"/>
  <c r="O17" i="3"/>
  <c r="M30" i="1" l="1"/>
  <c r="N30" i="1" s="1"/>
  <c r="O12" i="3" l="1"/>
  <c r="M32" i="1" l="1"/>
  <c r="N32" i="1" s="1"/>
  <c r="K69" i="1"/>
  <c r="F69" i="1"/>
  <c r="J69" i="1" l="1"/>
  <c r="I69" i="1"/>
  <c r="M68" i="1"/>
  <c r="N68" i="1" s="1"/>
  <c r="M61" i="1" l="1"/>
  <c r="N61" i="1" s="1"/>
  <c r="O26" i="3" l="1"/>
  <c r="P26" i="3" s="1"/>
  <c r="M53" i="1"/>
  <c r="N53" i="1" s="1"/>
  <c r="O14" i="3" l="1"/>
  <c r="P14" i="3" s="1"/>
  <c r="O15" i="3"/>
  <c r="P15" i="3" s="1"/>
  <c r="O16" i="3"/>
  <c r="P17" i="3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P12" i="3"/>
  <c r="M34" i="1"/>
  <c r="N34" i="1" s="1"/>
  <c r="N12" i="1"/>
  <c r="N13" i="1"/>
  <c r="N15" i="1"/>
  <c r="N16" i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N23" i="1"/>
  <c r="M24" i="1"/>
  <c r="N24" i="1" s="1"/>
  <c r="M25" i="1"/>
  <c r="N25" i="1" s="1"/>
  <c r="M26" i="1"/>
  <c r="N26" i="1" s="1"/>
  <c r="N28" i="1"/>
  <c r="M29" i="1"/>
  <c r="N29" i="1" s="1"/>
  <c r="M33" i="1"/>
  <c r="N33" i="1" s="1"/>
  <c r="M50" i="1"/>
  <c r="N50" i="1" s="1"/>
  <c r="M51" i="1"/>
  <c r="N51" i="1" s="1"/>
  <c r="M52" i="1"/>
  <c r="N52" i="1" s="1"/>
  <c r="M54" i="1"/>
  <c r="N54" i="1" s="1"/>
  <c r="M56" i="1"/>
  <c r="N56" i="1" s="1"/>
  <c r="M57" i="1"/>
  <c r="N57" i="1" s="1"/>
  <c r="M58" i="1"/>
  <c r="N58" i="1" s="1"/>
  <c r="M59" i="1"/>
  <c r="N59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11" i="1"/>
  <c r="N11" i="1" s="1"/>
  <c r="P13" i="3" l="1"/>
  <c r="G12" i="2" l="1"/>
  <c r="G13" i="2" l="1"/>
  <c r="G11" i="2"/>
</calcChain>
</file>

<file path=xl/sharedStrings.xml><?xml version="1.0" encoding="utf-8"?>
<sst xmlns="http://schemas.openxmlformats.org/spreadsheetml/2006/main" count="386" uniqueCount="179">
  <si>
    <t>NOMBRE DEL EMPLEADO</t>
  </si>
  <si>
    <t>CARGO</t>
  </si>
  <si>
    <t>DEPARTAMENTO</t>
  </si>
  <si>
    <t>ESTATUS</t>
  </si>
  <si>
    <t>SUELDO</t>
  </si>
  <si>
    <t>ISR</t>
  </si>
  <si>
    <t>SFS</t>
  </si>
  <si>
    <t>AFP</t>
  </si>
  <si>
    <t>SUELDO NETO</t>
  </si>
  <si>
    <t>Direccion Ejecutiva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</si>
  <si>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</si>
  <si>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</si>
  <si>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</si>
  <si>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</si>
  <si>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</si>
  <si>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</si>
  <si>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Depto. Servicios Generales</t>
  </si>
  <si>
    <t>Seccion de Correspondencia</t>
  </si>
  <si>
    <t>Depto. Control y Regulacion</t>
  </si>
  <si>
    <t>Seccion de Seguridad</t>
  </si>
  <si>
    <t>Carmen Hernandez Fabian</t>
  </si>
  <si>
    <t>Seccion de Mayordomia</t>
  </si>
  <si>
    <t>Yoselin Luciano Adon</t>
  </si>
  <si>
    <t>Division de Presupuesto</t>
  </si>
  <si>
    <t>Julio Cesar Castillo Mesa</t>
  </si>
  <si>
    <t xml:space="preserve">Ayudante </t>
  </si>
  <si>
    <t>Seccion de Mantenimiento</t>
  </si>
  <si>
    <t>Heidy Candelario Martinez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</si>
  <si>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</si>
  <si>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</si>
  <si>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</si>
  <si>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</si>
  <si>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</si>
  <si>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</si>
  <si>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</si>
  <si>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</si>
  <si>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</si>
  <si>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</si>
  <si>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Manuel Emilio Galvez F.</t>
  </si>
  <si>
    <t>Bienvenido Reyes</t>
  </si>
  <si>
    <t>Inspector</t>
  </si>
  <si>
    <t xml:space="preserve">                                  </t>
  </si>
  <si>
    <t xml:space="preserve">                   </t>
  </si>
  <si>
    <t>DESCUENTOS</t>
  </si>
  <si>
    <t xml:space="preserve">Obdulio Bido </t>
  </si>
  <si>
    <t xml:space="preserve">  Ministerio de Industria, Comercio y Mipymes</t>
  </si>
  <si>
    <t>DESDE</t>
  </si>
  <si>
    <t>HASTA</t>
  </si>
  <si>
    <t xml:space="preserve">              Enc. de Nomina</t>
  </si>
  <si>
    <t xml:space="preserve">   Sra.  Danna C. De Leon Taveras</t>
  </si>
  <si>
    <t>Arantxa Elizabeth Mendez S.</t>
  </si>
  <si>
    <t>Inpectora</t>
  </si>
  <si>
    <t>Chofer</t>
  </si>
  <si>
    <t>Auxiliar Adm.</t>
  </si>
  <si>
    <t>Secretaria Dir.</t>
  </si>
  <si>
    <t>Depto. Libre Acceso a la Inf.</t>
  </si>
  <si>
    <t>Rosanna M. Lebron Rosso</t>
  </si>
  <si>
    <t>OTROS DESC.</t>
  </si>
  <si>
    <t>Depto. OAI</t>
  </si>
  <si>
    <t>Supervisor</t>
  </si>
  <si>
    <t>Depto. Desarrollo y Promocion</t>
  </si>
  <si>
    <t>Tecnico</t>
  </si>
  <si>
    <t>Depto. Evento</t>
  </si>
  <si>
    <t>Analista</t>
  </si>
  <si>
    <t>Supervisora</t>
  </si>
  <si>
    <t>Anny Familia Meran</t>
  </si>
  <si>
    <t>Francisco Alberto Acosta S.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</si>
  <si>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</si>
  <si>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</si>
  <si>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</si>
  <si>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</si>
  <si>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</si>
  <si>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</si>
  <si>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</si>
  <si>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Francisco Lopez</t>
  </si>
  <si>
    <t>Luis Carlos Mateo</t>
  </si>
  <si>
    <t>Ruben Dario Brito Marte</t>
  </si>
  <si>
    <t>Paulino Arcangel</t>
  </si>
  <si>
    <t>Relaciones Publicas</t>
  </si>
  <si>
    <t>Recepcionista</t>
  </si>
  <si>
    <t>Vigilante</t>
  </si>
  <si>
    <t>Coordinador de Cap.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</si>
  <si>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</si>
  <si>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</si>
  <si>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</si>
  <si>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</si>
  <si>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</si>
  <si>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</si>
  <si>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</si>
  <si>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</si>
  <si>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</si>
  <si>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Anleysi Cristal Brito Matos</t>
  </si>
  <si>
    <t>Evelyn Cecilia Valoy Santana</t>
  </si>
  <si>
    <t>Fior Daliza Pérez Quevedo</t>
  </si>
  <si>
    <t>Ramona Guerrero De León</t>
  </si>
  <si>
    <t>Danna C. de León Taveras</t>
  </si>
  <si>
    <t>Virgilio Pérez Martinez</t>
  </si>
  <si>
    <t>Argentina Altagracia Pérez</t>
  </si>
  <si>
    <t xml:space="preserve">Margarita Torres Sánchez </t>
  </si>
  <si>
    <t xml:space="preserve">Yuderka Rodríguez de la Rosa </t>
  </si>
  <si>
    <t>Juana Nivar Rodríguez</t>
  </si>
  <si>
    <t>Belarminio Gúzman Abreu</t>
  </si>
  <si>
    <t>Salvador García Ventura</t>
  </si>
  <si>
    <t>Ebert Ramses García</t>
  </si>
  <si>
    <t>Enerlys Díaz Taveras</t>
  </si>
  <si>
    <t>Ramón Antonio Guillen Polanco</t>
  </si>
  <si>
    <t>Thais Ubiña Caceres</t>
  </si>
  <si>
    <t>Fabiana Belen Polanco</t>
  </si>
  <si>
    <t>Encaragada</t>
  </si>
  <si>
    <t>Depto. Juridico</t>
  </si>
  <si>
    <t>Rafael Nivar Manzueta</t>
  </si>
  <si>
    <t>Electricista</t>
  </si>
  <si>
    <t xml:space="preserve">Virgilio Ruiz de la Rosa </t>
  </si>
  <si>
    <t>Planificacion y Des.</t>
  </si>
  <si>
    <t>Casa del Artesano</t>
  </si>
  <si>
    <t>Rosanny Tejada Beltre</t>
  </si>
  <si>
    <t>Mirian Santana</t>
  </si>
  <si>
    <t>Desarrollo y Prom.</t>
  </si>
  <si>
    <t>Francisco de los Santos M.</t>
  </si>
  <si>
    <t>Racheli de los Santos Rdguez.</t>
  </si>
  <si>
    <t>Juan Buenaventura Marte T.</t>
  </si>
  <si>
    <t>Willy Eduardo Hernandez P.</t>
  </si>
  <si>
    <t>Malenskia Maria Montero F.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</si>
  <si>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</si>
  <si>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</si>
  <si>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</si>
  <si>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</si>
  <si>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</si>
  <si>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</si>
  <si>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</si>
  <si>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</si>
  <si>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</si>
  <si>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</si>
  <si>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</si>
  <si>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SUELDO BRUJO</t>
  </si>
  <si>
    <t>MASCULINO</t>
  </si>
  <si>
    <t>FEMENINA</t>
  </si>
  <si>
    <t xml:space="preserve">                                                                                                                                              DIRECCION DE FOMENTO Y DESARROLLO DE LA ARTESANIA NACIONAL (FODEARTE)</t>
  </si>
  <si>
    <t>Depto. Planificacion y Des.</t>
  </si>
  <si>
    <t>TOTAL ING.</t>
  </si>
  <si>
    <t>Marilu De La Cruz De La C.</t>
  </si>
  <si>
    <t>CARGO CONFIANZA</t>
  </si>
  <si>
    <t>ESTATUTO SIMPLIFICADO</t>
  </si>
  <si>
    <t>LIBRE NOMBRAMIENTO Y REMOCION</t>
  </si>
  <si>
    <t>FIJO</t>
  </si>
  <si>
    <t>ESTATUS SIMPLIFICADO</t>
  </si>
  <si>
    <t>NOMBRAMIENTO TEMPORAL</t>
  </si>
  <si>
    <t>Dolores de la Cruz Muñoz</t>
  </si>
  <si>
    <t>Jaquelin Vittini Baez</t>
  </si>
  <si>
    <t>Recursos Humanos</t>
  </si>
  <si>
    <t xml:space="preserve">Auxiliar </t>
  </si>
  <si>
    <t>Asesora</t>
  </si>
  <si>
    <t>Direccion General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</si>
  <si>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</si>
  <si>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</si>
  <si>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</si>
  <si>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</si>
  <si>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Sr. Ramón Ant. Guillen Polanco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</si>
  <si>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</si>
  <si>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</si>
  <si>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</si>
  <si>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 xml:space="preserve">                                                                   Ministerio de Industria, Comercio y Mipymes</t>
  </si>
  <si>
    <t xml:space="preserve">Jeancarlos Manuel Thelma </t>
  </si>
  <si>
    <t>Fotografo</t>
  </si>
  <si>
    <t>John Pacheco Hernandez</t>
  </si>
  <si>
    <t>Mensajero</t>
  </si>
  <si>
    <t>RD$     12,855.03</t>
  </si>
  <si>
    <t>RD$       2,144.97</t>
  </si>
  <si>
    <t>RD$        11,968.53</t>
  </si>
  <si>
    <t>Anyelina Taveras Acosta</t>
  </si>
  <si>
    <t xml:space="preserve">                                                                                        NOMINAS DEL PERSONAL FIJO ACTIVO AL 31 DE MARZO DEL 2022</t>
  </si>
  <si>
    <t xml:space="preserve">                                       NOMINAS DEL PERSONAL MILITAR ACTIVO AL 31 DE MARZO DEL 2022</t>
  </si>
  <si>
    <t xml:space="preserve">                                                                                            </t>
  </si>
  <si>
    <t>NOMINAS DEL PERSONAL CONTRATADO TEMPORAL ACTIVO AL 31 DE MARZO DEL 2022</t>
  </si>
  <si>
    <t>Indiana del Rosario Medrano</t>
  </si>
  <si>
    <t>Coordinadora</t>
  </si>
  <si>
    <t>Vanesa Adon Martinez</t>
  </si>
  <si>
    <t>Jordeny Amarante Ventura</t>
  </si>
  <si>
    <t xml:space="preserve">       Lic. Julio Cesar Beltre Tamarez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</si>
</sst>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164" fontId="5" fillId="3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2" fillId="0" borderId="0" xfId="0" applyFont="1" applyAlignment="1">
      <alignment horizontal="left" vertical="center" wrapText="1"/>
    </xf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164" fontId="10" fillId="0" borderId="1" xfId="0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164" fontId="10" fillId="0" borderId="2" xfId="0" applyNumberFormat="1" applyFont="1" applyBorder="1" applyAlignment="1">
      <alignment horizontal="right"/>
    </xf>
    <xf numFmtId="164" fontId="9" fillId="2" borderId="1" xfId="0" applyNumberFormat="1" applyFont="1" applyFill="1" applyBorder="1"/>
    <xf numFmtId="0" fontId="6" fillId="0" borderId="1" xfId="0" applyFont="1" applyBorder="1" applyAlignment="1">
      <alignment horizontal="center"/>
    </xf>
    <xf numFmtId="164" fontId="9" fillId="4" borderId="1" xfId="0" applyNumberFormat="1" applyFont="1" applyFill="1" applyBorder="1" applyAlignment="1">
      <alignment horizontal="right"/>
    </xf>
    <xf numFmtId="0" fontId="11" fillId="0" borderId="1" xfId="0" applyFont="1" applyBorder="1"/>
    <xf numFmtId="164" fontId="10" fillId="3" borderId="1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 applyAlignment="1"/>
    <xf numFmtId="164" fontId="14" fillId="0" borderId="0" xfId="0" applyNumberFormat="1" applyFont="1" applyAlignment="1"/>
    <xf numFmtId="164" fontId="13" fillId="0" borderId="0" xfId="0" applyNumberFormat="1" applyFont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17" fillId="3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right"/>
    </xf>
    <xf numFmtId="0" fontId="17" fillId="0" borderId="0" xfId="0" applyFont="1" applyBorder="1"/>
    <xf numFmtId="164" fontId="18" fillId="4" borderId="1" xfId="0" applyNumberFormat="1" applyFont="1" applyFill="1" applyBorder="1"/>
    <xf numFmtId="164" fontId="18" fillId="4" borderId="2" xfId="0" applyNumberFormat="1" applyFont="1" applyFill="1" applyBorder="1"/>
    <xf numFmtId="164" fontId="10" fillId="0" borderId="1" xfId="0" applyNumberFormat="1" applyFont="1" applyBorder="1" applyAlignment="1">
      <alignment horizontal="left"/>
    </xf>
    <xf numFmtId="164" fontId="12" fillId="0" borderId="2" xfId="0" applyNumberFormat="1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662074</xdr:colOff>
      <xdr:row>2</xdr:row>
      <xdr:rowOff>20527</xdr:rowOff>
    </xdr:from>
    <xdr:to>
      <xdr:col>6</xdr:col>
      <xdr:colOff>252499</xdr:colOff>
      <xdr:row>4</xdr:row>
      <xdr:rowOff>115776</xdr:rowOff>
    </xdr:to>
    <xdr:pic>
      <xdr:nvPicPr>
        <xdr:cNvPr id="9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50781" y="392768"/>
          <a:ext cx="510080" cy="4674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717769</xdr:colOff>
      <xdr:row>2</xdr:row>
      <xdr:rowOff>48611</xdr:rowOff>
    </xdr:from>
    <xdr:to>
      <xdr:col>3</xdr:col>
      <xdr:colOff>191777</xdr:colOff>
      <xdr:row>4</xdr:row>
      <xdr:rowOff>168056</xdr:rowOff>
    </xdr:to>
    <xdr:pic>
      <xdr:nvPicPr>
        <xdr:cNvPr id="11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7338" y="420852"/>
          <a:ext cx="886336" cy="4916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13</xdr:col>
      <xdr:colOff>881728</xdr:colOff>
      <xdr:row>80</xdr:row>
      <xdr:rowOff>2236</xdr:rowOff>
    </xdr:to>
    <xdr:sp macro="" textlink="">
      <xdr:nvSpPr>
        <xdr:cNvPr id="7" name="CuadroTexto 6"/>
        <xdr:cNvSpPr txBox="1"/>
      </xdr:nvSpPr>
      <xdr:spPr>
        <a:xfrm>
          <a:off x="0" y="15896897"/>
          <a:ext cx="13505090" cy="626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	Lic.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Julio Cesar Beltre Tamarez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532899</xdr:colOff>
      <xdr:row>0</xdr:row>
      <xdr:rowOff>135355</xdr:rowOff>
    </xdr:from>
    <xdr:to>
      <xdr:col>4</xdr:col>
      <xdr:colOff>56649</xdr:colOff>
      <xdr:row>2</xdr:row>
      <xdr:rowOff>173455</xdr:rowOff>
    </xdr:to>
    <xdr:pic>
      <xdr:nvPicPr>
        <xdr:cNvPr id="13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1672390</xdr:colOff>
      <xdr:row>0</xdr:row>
      <xdr:rowOff>42612</xdr:rowOff>
    </xdr:from>
    <xdr:to>
      <xdr:col>1</xdr:col>
      <xdr:colOff>774923</xdr:colOff>
      <xdr:row>2</xdr:row>
      <xdr:rowOff>166437</xdr:rowOff>
    </xdr:to>
    <xdr:pic>
      <xdr:nvPicPr>
        <xdr:cNvPr id="17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746445</xdr:colOff>
      <xdr:row>1</xdr:row>
      <xdr:rowOff>128984</xdr:rowOff>
    </xdr:from>
    <xdr:to>
      <xdr:col>8</xdr:col>
      <xdr:colOff>323643</xdr:colOff>
      <xdr:row>3</xdr:row>
      <xdr:rowOff>167084</xdr:rowOff>
    </xdr:to>
    <xdr:pic>
      <xdr:nvPicPr>
        <xdr:cNvPr id="2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2617" y="317500"/>
          <a:ext cx="529698" cy="4151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1122590</xdr:colOff>
      <xdr:row>1</xdr:row>
      <xdr:rowOff>39688</xdr:rowOff>
    </xdr:from>
    <xdr:to>
      <xdr:col>4</xdr:col>
      <xdr:colOff>548974</xdr:colOff>
      <xdr:row>3</xdr:row>
      <xdr:rowOff>161529</xdr:rowOff>
    </xdr:to>
    <xdr:pic>
      <xdr:nvPicPr>
        <xdr:cNvPr id="23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06731" y="228204"/>
          <a:ext cx="884899" cy="4988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156746</xdr:rowOff>
    </xdr:from>
    <xdr:to>
      <xdr:col>15</xdr:col>
      <xdr:colOff>408215</xdr:colOff>
      <xdr:row>41</xdr:row>
      <xdr:rowOff>28971</xdr:rowOff>
    </xdr:to>
    <xdr:sp macro="" textlink="">
      <xdr:nvSpPr>
        <xdr:cNvPr id="5" name="CuadroTexto 4"/>
        <xdr:cNvSpPr txBox="1"/>
      </xdr:nvSpPr>
      <xdr:spPr>
        <a:xfrm>
          <a:off x="0" y="6307175"/>
          <a:ext cx="13498286" cy="634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	Lic.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Julio Cesar Beltre Tamarez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85"/>
  <sheetViews>
    <sheetView topLeftCell="A7" zoomScale="87" zoomScaleNormal="87" workbookViewId="0">
      <selection activeCell="A71" sqref="A71:XFD71"/>
    </sheetView>
  </sheetViews>
  <sheetFormatPr baseColWidth="10" defaultRowHeight="15" x14ac:dyDescent="0.25"/>
  <cols>
    <col min="1" max="1" width="22.5703125" customWidth="1"/>
    <col min="2" max="2" width="13.7109375" customWidth="1"/>
    <col min="3" max="3" width="21.140625" customWidth="1"/>
    <col min="4" max="4" width="22.42578125" customWidth="1"/>
    <col min="5" max="5" width="9.85546875" customWidth="1"/>
    <col min="6" max="6" width="13.85546875" customWidth="1"/>
    <col min="7" max="7" width="9.140625" customWidth="1"/>
    <col min="8" max="8" width="11" customWidth="1"/>
    <col min="9" max="9" width="12.28515625" customWidth="1"/>
    <col min="10" max="10" width="11.7109375" customWidth="1"/>
    <col min="11" max="11" width="12.140625" customWidth="1"/>
    <col min="12" max="12" width="15.85546875" customWidth="1"/>
    <col min="13" max="13" width="13.42578125" customWidth="1"/>
    <col min="14" max="14" width="14.28515625" customWidth="1"/>
  </cols>
  <sheetData>
    <row r="6" spans="1:14" x14ac:dyDescent="0.25">
      <c r="A6" s="50" t="s">
        <v>45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x14ac:dyDescent="0.25">
      <c r="A7" s="1" t="s">
        <v>137</v>
      </c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1"/>
      <c r="B8" s="1"/>
      <c r="C8" s="1" t="s">
        <v>41</v>
      </c>
      <c r="D8" s="1"/>
      <c r="E8" s="1"/>
      <c r="F8" s="2"/>
      <c r="G8" s="2"/>
      <c r="H8" s="2"/>
      <c r="I8" s="2"/>
      <c r="J8" s="2"/>
      <c r="K8" s="2"/>
      <c r="L8" s="2"/>
      <c r="M8" s="2"/>
      <c r="N8" s="2"/>
    </row>
    <row r="9" spans="1:14" ht="18.75" x14ac:dyDescent="0.3">
      <c r="A9" s="3" t="s">
        <v>170</v>
      </c>
      <c r="B9" s="4"/>
      <c r="C9" s="4"/>
      <c r="D9" s="4"/>
      <c r="E9" s="4"/>
      <c r="F9" s="5"/>
      <c r="G9" s="5"/>
      <c r="H9" s="5"/>
      <c r="I9" s="6"/>
      <c r="J9" s="6"/>
      <c r="K9" s="6"/>
      <c r="L9" s="6"/>
      <c r="M9" s="6"/>
      <c r="N9" s="6"/>
    </row>
    <row r="10" spans="1:14" x14ac:dyDescent="0.25">
      <c r="A10" s="19" t="s">
        <v>133</v>
      </c>
      <c r="B10" s="19" t="s">
        <v>126</v>
      </c>
      <c r="C10" s="19" t="s">
        <v>127</v>
      </c>
      <c r="D10" s="19" t="s">
        <v>3</v>
      </c>
      <c r="E10" s="19" t="s">
        <v>128</v>
      </c>
      <c r="F10" s="20" t="s">
        <v>134</v>
      </c>
      <c r="G10" s="20" t="s">
        <v>130</v>
      </c>
      <c r="H10" s="20" t="s">
        <v>131</v>
      </c>
      <c r="I10" s="20" t="s">
        <v>7</v>
      </c>
      <c r="J10" s="20" t="s">
        <v>5</v>
      </c>
      <c r="K10" s="20" t="s">
        <v>6</v>
      </c>
      <c r="L10" s="20" t="s">
        <v>57</v>
      </c>
      <c r="M10" s="20" t="s">
        <v>132</v>
      </c>
      <c r="N10" s="20" t="s">
        <v>8</v>
      </c>
    </row>
    <row r="11" spans="1:14" x14ac:dyDescent="0.25">
      <c r="A11" s="21" t="s">
        <v>105</v>
      </c>
      <c r="B11" s="22" t="s">
        <v>72</v>
      </c>
      <c r="C11" s="22" t="s">
        <v>9</v>
      </c>
      <c r="D11" s="30" t="s">
        <v>143</v>
      </c>
      <c r="E11" s="22" t="s">
        <v>135</v>
      </c>
      <c r="F11" s="23">
        <v>200000</v>
      </c>
      <c r="G11" s="23"/>
      <c r="H11" s="23"/>
      <c r="I11" s="23">
        <v>5740</v>
      </c>
      <c r="J11" s="23">
        <v>35911.919999999998</v>
      </c>
      <c r="K11" s="23">
        <v>4943.8</v>
      </c>
      <c r="L11" s="31">
        <v>25</v>
      </c>
      <c r="M11" s="23">
        <f>+SUM(I11:L11)</f>
        <v>46620.72</v>
      </c>
      <c r="N11" s="23">
        <f>+F11-M11</f>
        <v>153379.28</v>
      </c>
    </row>
    <row r="12" spans="1:14" x14ac:dyDescent="0.25">
      <c r="A12" s="21" t="s">
        <v>67</v>
      </c>
      <c r="B12" s="22" t="s">
        <v>151</v>
      </c>
      <c r="C12" s="22" t="s">
        <v>152</v>
      </c>
      <c r="D12" s="22" t="s">
        <v>144</v>
      </c>
      <c r="E12" s="22" t="s">
        <v>136</v>
      </c>
      <c r="F12" s="23">
        <v>70000</v>
      </c>
      <c r="G12" s="23"/>
      <c r="H12" s="23"/>
      <c r="I12" s="23">
        <v>2009</v>
      </c>
      <c r="J12" s="23">
        <v>5368.48</v>
      </c>
      <c r="K12" s="23">
        <v>2128</v>
      </c>
      <c r="L12" s="31">
        <v>25</v>
      </c>
      <c r="M12" s="23">
        <f t="shared" ref="M12:M34" si="0">+SUM(I12:L12)</f>
        <v>9530.48</v>
      </c>
      <c r="N12" s="23">
        <f t="shared" ref="N12:N34" si="1">+F12-M12</f>
        <v>60469.520000000004</v>
      </c>
    </row>
    <row r="13" spans="1:14" x14ac:dyDescent="0.25">
      <c r="A13" s="21" t="s">
        <v>69</v>
      </c>
      <c r="B13" s="22" t="s">
        <v>11</v>
      </c>
      <c r="C13" s="22" t="s">
        <v>68</v>
      </c>
      <c r="D13" s="22" t="s">
        <v>144</v>
      </c>
      <c r="E13" s="22" t="s">
        <v>135</v>
      </c>
      <c r="F13" s="23">
        <v>85000</v>
      </c>
      <c r="G13" s="23"/>
      <c r="H13" s="23"/>
      <c r="I13" s="23">
        <v>2439.5</v>
      </c>
      <c r="J13" s="23">
        <v>8576.99</v>
      </c>
      <c r="K13" s="23">
        <v>2584</v>
      </c>
      <c r="L13" s="31">
        <v>25</v>
      </c>
      <c r="M13" s="23">
        <f t="shared" si="0"/>
        <v>13625.49</v>
      </c>
      <c r="N13" s="23">
        <f t="shared" si="1"/>
        <v>71374.509999999995</v>
      </c>
    </row>
    <row r="14" spans="1:14" x14ac:dyDescent="0.25">
      <c r="A14" s="21" t="s">
        <v>92</v>
      </c>
      <c r="B14" s="22" t="s">
        <v>108</v>
      </c>
      <c r="C14" s="22" t="s">
        <v>109</v>
      </c>
      <c r="D14" s="22" t="s">
        <v>144</v>
      </c>
      <c r="E14" s="22" t="s">
        <v>136</v>
      </c>
      <c r="F14" s="23">
        <v>70000</v>
      </c>
      <c r="G14" s="23"/>
      <c r="H14" s="23"/>
      <c r="I14" s="23">
        <v>2009</v>
      </c>
      <c r="J14" s="23">
        <v>5098.45</v>
      </c>
      <c r="K14" s="23">
        <v>2128</v>
      </c>
      <c r="L14" s="31">
        <v>1375.12</v>
      </c>
      <c r="M14" s="23">
        <f t="shared" ref="M14" si="2">+SUM(I14:L14)</f>
        <v>10610.57</v>
      </c>
      <c r="N14" s="23">
        <v>59389.43</v>
      </c>
    </row>
    <row r="15" spans="1:14" x14ac:dyDescent="0.25">
      <c r="A15" s="21" t="s">
        <v>91</v>
      </c>
      <c r="B15" s="22" t="s">
        <v>85</v>
      </c>
      <c r="C15" s="22" t="s">
        <v>72</v>
      </c>
      <c r="D15" s="22" t="s">
        <v>141</v>
      </c>
      <c r="E15" s="22" t="s">
        <v>136</v>
      </c>
      <c r="F15" s="23">
        <v>45000</v>
      </c>
      <c r="G15" s="23"/>
      <c r="H15" s="23"/>
      <c r="I15" s="23">
        <v>1291.5</v>
      </c>
      <c r="J15" s="23">
        <v>1148.33</v>
      </c>
      <c r="K15" s="23">
        <v>1368</v>
      </c>
      <c r="L15" s="31">
        <v>25</v>
      </c>
      <c r="M15" s="23">
        <f t="shared" si="0"/>
        <v>3832.83</v>
      </c>
      <c r="N15" s="23">
        <f t="shared" si="1"/>
        <v>41167.17</v>
      </c>
    </row>
    <row r="16" spans="1:14" x14ac:dyDescent="0.25">
      <c r="A16" s="21" t="s">
        <v>99</v>
      </c>
      <c r="B16" s="22" t="s">
        <v>70</v>
      </c>
      <c r="C16" s="22" t="s">
        <v>71</v>
      </c>
      <c r="D16" s="22" t="s">
        <v>144</v>
      </c>
      <c r="E16" s="22" t="s">
        <v>136</v>
      </c>
      <c r="F16" s="23">
        <v>45000</v>
      </c>
      <c r="G16" s="23"/>
      <c r="H16" s="23"/>
      <c r="I16" s="23">
        <v>1291.5</v>
      </c>
      <c r="J16" s="23">
        <v>945.81</v>
      </c>
      <c r="K16" s="23">
        <v>1368</v>
      </c>
      <c r="L16" s="31">
        <v>3875.12</v>
      </c>
      <c r="M16" s="23">
        <v>7480.43</v>
      </c>
      <c r="N16" s="23">
        <f t="shared" si="1"/>
        <v>37519.57</v>
      </c>
    </row>
    <row r="17" spans="1:14" x14ac:dyDescent="0.25">
      <c r="A17" s="21" t="s">
        <v>98</v>
      </c>
      <c r="B17" s="22" t="s">
        <v>12</v>
      </c>
      <c r="C17" s="22" t="s">
        <v>58</v>
      </c>
      <c r="D17" s="22" t="s">
        <v>144</v>
      </c>
      <c r="E17" s="22" t="s">
        <v>136</v>
      </c>
      <c r="F17" s="23">
        <v>40000</v>
      </c>
      <c r="G17" s="23"/>
      <c r="H17" s="23"/>
      <c r="I17" s="23">
        <v>1148</v>
      </c>
      <c r="J17" s="23">
        <v>442.65</v>
      </c>
      <c r="K17" s="23">
        <v>1216</v>
      </c>
      <c r="L17" s="31">
        <v>6518.46</v>
      </c>
      <c r="M17" s="23">
        <f t="shared" si="0"/>
        <v>9325.11</v>
      </c>
      <c r="N17" s="23">
        <f t="shared" si="1"/>
        <v>30674.89</v>
      </c>
    </row>
    <row r="18" spans="1:14" x14ac:dyDescent="0.25">
      <c r="A18" s="21" t="s">
        <v>15</v>
      </c>
      <c r="B18" s="22" t="s">
        <v>14</v>
      </c>
      <c r="C18" s="22" t="s">
        <v>16</v>
      </c>
      <c r="D18" s="22" t="s">
        <v>144</v>
      </c>
      <c r="E18" s="22" t="s">
        <v>135</v>
      </c>
      <c r="F18" s="23">
        <v>31000</v>
      </c>
      <c r="G18" s="23"/>
      <c r="H18" s="23"/>
      <c r="I18" s="23">
        <v>889.7</v>
      </c>
      <c r="J18" s="23">
        <v>0</v>
      </c>
      <c r="K18" s="23">
        <v>942.4</v>
      </c>
      <c r="L18" s="31">
        <v>25</v>
      </c>
      <c r="M18" s="23">
        <f t="shared" si="0"/>
        <v>1857.1</v>
      </c>
      <c r="N18" s="23">
        <f t="shared" si="1"/>
        <v>29142.9</v>
      </c>
    </row>
    <row r="19" spans="1:14" x14ac:dyDescent="0.25">
      <c r="A19" s="21" t="s">
        <v>97</v>
      </c>
      <c r="B19" s="22" t="s">
        <v>12</v>
      </c>
      <c r="C19" s="22" t="s">
        <v>17</v>
      </c>
      <c r="D19" s="22" t="s">
        <v>144</v>
      </c>
      <c r="E19" s="22" t="s">
        <v>136</v>
      </c>
      <c r="F19" s="23">
        <v>22000</v>
      </c>
      <c r="G19" s="23"/>
      <c r="H19" s="23"/>
      <c r="I19" s="23">
        <v>631.4</v>
      </c>
      <c r="J19" s="23">
        <v>0</v>
      </c>
      <c r="K19" s="23">
        <v>668.8</v>
      </c>
      <c r="L19" s="31">
        <v>25</v>
      </c>
      <c r="M19" s="23">
        <f t="shared" si="0"/>
        <v>1325.1999999999998</v>
      </c>
      <c r="N19" s="23">
        <f t="shared" si="1"/>
        <v>20674.8</v>
      </c>
    </row>
    <row r="20" spans="1:14" x14ac:dyDescent="0.25">
      <c r="A20" s="21" t="s">
        <v>96</v>
      </c>
      <c r="B20" s="22" t="s">
        <v>59</v>
      </c>
      <c r="C20" s="22" t="s">
        <v>60</v>
      </c>
      <c r="D20" s="22" t="s">
        <v>144</v>
      </c>
      <c r="E20" s="22" t="s">
        <v>135</v>
      </c>
      <c r="F20" s="23">
        <v>35000</v>
      </c>
      <c r="G20" s="23"/>
      <c r="H20" s="23"/>
      <c r="I20" s="23">
        <v>1004.5</v>
      </c>
      <c r="J20" s="23">
        <v>0</v>
      </c>
      <c r="K20" s="23">
        <v>1064</v>
      </c>
      <c r="L20" s="31">
        <v>25</v>
      </c>
      <c r="M20" s="23">
        <f t="shared" si="0"/>
        <v>2093.5</v>
      </c>
      <c r="N20" s="23">
        <f t="shared" si="1"/>
        <v>32906.5</v>
      </c>
    </row>
    <row r="21" spans="1:14" x14ac:dyDescent="0.25">
      <c r="A21" s="21" t="s">
        <v>20</v>
      </c>
      <c r="B21" s="22" t="s">
        <v>64</v>
      </c>
      <c r="C21" s="22" t="s">
        <v>21</v>
      </c>
      <c r="D21" s="22" t="s">
        <v>144</v>
      </c>
      <c r="E21" s="22" t="s">
        <v>136</v>
      </c>
      <c r="F21" s="23">
        <v>20000</v>
      </c>
      <c r="G21" s="23"/>
      <c r="H21" s="23"/>
      <c r="I21" s="23">
        <v>574</v>
      </c>
      <c r="J21" s="23">
        <v>0</v>
      </c>
      <c r="K21" s="23">
        <v>608</v>
      </c>
      <c r="L21" s="31">
        <v>2025</v>
      </c>
      <c r="M21" s="23">
        <f t="shared" si="0"/>
        <v>3207</v>
      </c>
      <c r="N21" s="23">
        <f t="shared" si="1"/>
        <v>16793</v>
      </c>
    </row>
    <row r="22" spans="1:14" x14ac:dyDescent="0.25">
      <c r="A22" s="21" t="s">
        <v>22</v>
      </c>
      <c r="B22" s="22" t="s">
        <v>63</v>
      </c>
      <c r="C22" s="22" t="s">
        <v>23</v>
      </c>
      <c r="D22" s="22" t="s">
        <v>144</v>
      </c>
      <c r="E22" s="22" t="s">
        <v>136</v>
      </c>
      <c r="F22" s="23">
        <v>45000</v>
      </c>
      <c r="G22" s="23"/>
      <c r="H22" s="23"/>
      <c r="I22" s="23">
        <v>1291.5</v>
      </c>
      <c r="J22" s="23">
        <v>1148.33</v>
      </c>
      <c r="K22" s="23">
        <v>1368</v>
      </c>
      <c r="L22" s="31">
        <v>10025</v>
      </c>
      <c r="M22" s="23">
        <f t="shared" si="0"/>
        <v>13832.83</v>
      </c>
      <c r="N22" s="23">
        <f t="shared" si="1"/>
        <v>31167.17</v>
      </c>
    </row>
    <row r="23" spans="1:14" x14ac:dyDescent="0.25">
      <c r="A23" s="21" t="s">
        <v>95</v>
      </c>
      <c r="B23" s="22" t="s">
        <v>61</v>
      </c>
      <c r="C23" s="22" t="s">
        <v>13</v>
      </c>
      <c r="D23" s="22" t="s">
        <v>144</v>
      </c>
      <c r="E23" s="22" t="s">
        <v>136</v>
      </c>
      <c r="F23" s="23">
        <v>35000</v>
      </c>
      <c r="G23" s="23"/>
      <c r="H23" s="23"/>
      <c r="I23" s="23">
        <v>1004.5</v>
      </c>
      <c r="J23" s="23">
        <v>0</v>
      </c>
      <c r="K23" s="23">
        <v>1064</v>
      </c>
      <c r="L23" s="31">
        <v>5258.2</v>
      </c>
      <c r="M23" s="23">
        <v>7326.7</v>
      </c>
      <c r="N23" s="23">
        <f t="shared" si="1"/>
        <v>27673.3</v>
      </c>
    </row>
    <row r="24" spans="1:14" x14ac:dyDescent="0.25">
      <c r="A24" s="21" t="s">
        <v>24</v>
      </c>
      <c r="B24" s="22" t="s">
        <v>25</v>
      </c>
      <c r="C24" s="22" t="s">
        <v>26</v>
      </c>
      <c r="D24" s="22" t="s">
        <v>144</v>
      </c>
      <c r="E24" s="22" t="s">
        <v>135</v>
      </c>
      <c r="F24" s="23">
        <v>18600</v>
      </c>
      <c r="G24" s="23"/>
      <c r="H24" s="23"/>
      <c r="I24" s="23">
        <v>533.82000000000005</v>
      </c>
      <c r="J24" s="23">
        <v>0</v>
      </c>
      <c r="K24" s="23">
        <v>565.44000000000005</v>
      </c>
      <c r="L24" s="31">
        <v>25</v>
      </c>
      <c r="M24" s="23">
        <f t="shared" si="0"/>
        <v>1124.2600000000002</v>
      </c>
      <c r="N24" s="23">
        <f t="shared" si="1"/>
        <v>17475.739999999998</v>
      </c>
    </row>
    <row r="25" spans="1:14" x14ac:dyDescent="0.25">
      <c r="A25" s="21" t="s">
        <v>65</v>
      </c>
      <c r="B25" s="22" t="s">
        <v>32</v>
      </c>
      <c r="C25" s="22" t="s">
        <v>138</v>
      </c>
      <c r="D25" s="22" t="s">
        <v>145</v>
      </c>
      <c r="E25" s="22" t="s">
        <v>136</v>
      </c>
      <c r="F25" s="23">
        <v>28500</v>
      </c>
      <c r="G25" s="23"/>
      <c r="H25" s="23"/>
      <c r="I25" s="23">
        <v>817.95</v>
      </c>
      <c r="J25" s="23">
        <v>0</v>
      </c>
      <c r="K25" s="23">
        <v>866.4</v>
      </c>
      <c r="L25" s="31">
        <v>2025</v>
      </c>
      <c r="M25" s="23">
        <f t="shared" si="0"/>
        <v>3709.35</v>
      </c>
      <c r="N25" s="23">
        <f t="shared" si="1"/>
        <v>24790.65</v>
      </c>
    </row>
    <row r="26" spans="1:14" x14ac:dyDescent="0.25">
      <c r="A26" s="21" t="s">
        <v>56</v>
      </c>
      <c r="B26" s="22" t="s">
        <v>53</v>
      </c>
      <c r="C26" s="22" t="s">
        <v>28</v>
      </c>
      <c r="D26" s="22" t="s">
        <v>145</v>
      </c>
      <c r="E26" s="22" t="s">
        <v>136</v>
      </c>
      <c r="F26" s="23">
        <v>17000</v>
      </c>
      <c r="G26" s="23"/>
      <c r="H26" s="23"/>
      <c r="I26" s="23">
        <v>487.9</v>
      </c>
      <c r="J26" s="23">
        <v>0</v>
      </c>
      <c r="K26" s="23">
        <v>516.79999999999995</v>
      </c>
      <c r="L26" s="31">
        <v>25</v>
      </c>
      <c r="M26" s="23">
        <f t="shared" si="0"/>
        <v>1029.6999999999998</v>
      </c>
      <c r="N26" s="23">
        <f t="shared" si="1"/>
        <v>15970.3</v>
      </c>
    </row>
    <row r="27" spans="1:14" x14ac:dyDescent="0.25">
      <c r="A27" s="22" t="s">
        <v>169</v>
      </c>
      <c r="B27" s="22" t="s">
        <v>53</v>
      </c>
      <c r="C27" s="22" t="s">
        <v>28</v>
      </c>
      <c r="D27" s="22" t="s">
        <v>142</v>
      </c>
      <c r="E27" s="22" t="s">
        <v>136</v>
      </c>
      <c r="F27" s="26">
        <v>26000</v>
      </c>
      <c r="G27" s="26"/>
      <c r="H27" s="26"/>
      <c r="I27" s="23">
        <v>746.2</v>
      </c>
      <c r="J27" s="26">
        <v>0</v>
      </c>
      <c r="K27" s="23">
        <v>790.4</v>
      </c>
      <c r="L27" s="23">
        <v>25</v>
      </c>
      <c r="M27" s="23">
        <f t="shared" ref="M27" si="3">+SUM(I27:L27)</f>
        <v>1561.6</v>
      </c>
      <c r="N27" s="23">
        <f t="shared" ref="N27" si="4">+F27-M27</f>
        <v>24438.400000000001</v>
      </c>
    </row>
    <row r="28" spans="1:14" x14ac:dyDescent="0.25">
      <c r="A28" s="21" t="s">
        <v>27</v>
      </c>
      <c r="B28" s="22" t="s">
        <v>64</v>
      </c>
      <c r="C28" s="22" t="s">
        <v>62</v>
      </c>
      <c r="D28" s="22" t="s">
        <v>144</v>
      </c>
      <c r="E28" s="22" t="s">
        <v>136</v>
      </c>
      <c r="F28" s="23">
        <v>30000</v>
      </c>
      <c r="G28" s="23"/>
      <c r="H28" s="23"/>
      <c r="I28" s="23">
        <v>861</v>
      </c>
      <c r="J28" s="23">
        <v>0</v>
      </c>
      <c r="K28" s="23">
        <v>912</v>
      </c>
      <c r="L28" s="31">
        <v>25</v>
      </c>
      <c r="M28" s="23">
        <f t="shared" ref="M28" si="5">+SUM(I28:L28)</f>
        <v>1798</v>
      </c>
      <c r="N28" s="23">
        <f t="shared" si="1"/>
        <v>28202</v>
      </c>
    </row>
    <row r="29" spans="1:14" x14ac:dyDescent="0.25">
      <c r="A29" s="21" t="s">
        <v>31</v>
      </c>
      <c r="B29" s="22" t="s">
        <v>29</v>
      </c>
      <c r="C29" s="22" t="s">
        <v>30</v>
      </c>
      <c r="D29" s="22" t="s">
        <v>144</v>
      </c>
      <c r="E29" s="22" t="s">
        <v>135</v>
      </c>
      <c r="F29" s="23">
        <v>25000</v>
      </c>
      <c r="G29" s="23"/>
      <c r="H29" s="23"/>
      <c r="I29" s="23">
        <v>717.5</v>
      </c>
      <c r="J29" s="23">
        <v>0</v>
      </c>
      <c r="K29" s="23">
        <v>760</v>
      </c>
      <c r="L29" s="31">
        <v>1025</v>
      </c>
      <c r="M29" s="23">
        <f t="shared" si="0"/>
        <v>2502.5</v>
      </c>
      <c r="N29" s="23">
        <f t="shared" si="1"/>
        <v>22497.5</v>
      </c>
    </row>
    <row r="30" spans="1:14" x14ac:dyDescent="0.25">
      <c r="A30" s="21" t="s">
        <v>154</v>
      </c>
      <c r="B30" s="22" t="s">
        <v>155</v>
      </c>
      <c r="C30" s="22" t="s">
        <v>84</v>
      </c>
      <c r="D30" s="22" t="s">
        <v>144</v>
      </c>
      <c r="E30" s="22" t="s">
        <v>135</v>
      </c>
      <c r="F30" s="26">
        <v>18000</v>
      </c>
      <c r="G30" s="26"/>
      <c r="H30" s="26"/>
      <c r="I30" s="23">
        <v>516.6</v>
      </c>
      <c r="J30" s="26">
        <v>0</v>
      </c>
      <c r="K30" s="23">
        <v>547.20000000000005</v>
      </c>
      <c r="L30" s="23">
        <v>25</v>
      </c>
      <c r="M30" s="23">
        <f t="shared" ref="M30" si="6">+SUM(I30:L30)</f>
        <v>1088.8000000000002</v>
      </c>
      <c r="N30" s="23">
        <f t="shared" ref="N30" si="7">+F30-M30</f>
        <v>16911.2</v>
      </c>
    </row>
    <row r="31" spans="1:14" x14ac:dyDescent="0.25">
      <c r="A31" s="21" t="s">
        <v>162</v>
      </c>
      <c r="B31" s="22" t="s">
        <v>163</v>
      </c>
      <c r="C31" s="22" t="s">
        <v>84</v>
      </c>
      <c r="D31" s="22" t="s">
        <v>144</v>
      </c>
      <c r="E31" s="22" t="s">
        <v>135</v>
      </c>
      <c r="F31" s="26">
        <v>36000</v>
      </c>
      <c r="G31" s="26"/>
      <c r="H31" s="26"/>
      <c r="I31" s="23">
        <v>1033.2</v>
      </c>
      <c r="J31" s="26">
        <v>0</v>
      </c>
      <c r="K31" s="23">
        <v>1094.4000000000001</v>
      </c>
      <c r="L31" s="23">
        <v>25</v>
      </c>
      <c r="M31" s="23">
        <f>+SUM(I31:L31)</f>
        <v>2152.6000000000004</v>
      </c>
      <c r="N31" s="23">
        <v>33847.4</v>
      </c>
    </row>
    <row r="32" spans="1:14" x14ac:dyDescent="0.25">
      <c r="A32" s="21" t="s">
        <v>94</v>
      </c>
      <c r="B32" s="22" t="s">
        <v>54</v>
      </c>
      <c r="C32" s="22" t="s">
        <v>9</v>
      </c>
      <c r="D32" s="22" t="s">
        <v>141</v>
      </c>
      <c r="E32" s="22" t="s">
        <v>136</v>
      </c>
      <c r="F32" s="23">
        <v>42000</v>
      </c>
      <c r="G32" s="23"/>
      <c r="H32" s="23"/>
      <c r="I32" s="23">
        <v>1205.4000000000001</v>
      </c>
      <c r="J32" s="23">
        <v>724.92</v>
      </c>
      <c r="K32" s="23">
        <v>1276.8</v>
      </c>
      <c r="L32" s="23">
        <v>25</v>
      </c>
      <c r="M32" s="23">
        <f t="shared" si="0"/>
        <v>3232.12</v>
      </c>
      <c r="N32" s="23">
        <f t="shared" si="1"/>
        <v>38767.879999999997</v>
      </c>
    </row>
    <row r="33" spans="1:14" x14ac:dyDescent="0.25">
      <c r="A33" s="22" t="s">
        <v>33</v>
      </c>
      <c r="B33" s="22" t="s">
        <v>32</v>
      </c>
      <c r="C33" s="25" t="s">
        <v>55</v>
      </c>
      <c r="D33" s="22" t="s">
        <v>142</v>
      </c>
      <c r="E33" s="22" t="s">
        <v>136</v>
      </c>
      <c r="F33" s="26">
        <v>26000</v>
      </c>
      <c r="G33" s="26"/>
      <c r="H33" s="26"/>
      <c r="I33" s="23">
        <v>746.2</v>
      </c>
      <c r="J33" s="26">
        <v>0</v>
      </c>
      <c r="K33" s="23">
        <v>790.4</v>
      </c>
      <c r="L33" s="23">
        <v>25</v>
      </c>
      <c r="M33" s="23">
        <f t="shared" si="0"/>
        <v>1561.6</v>
      </c>
      <c r="N33" s="23">
        <f t="shared" si="1"/>
        <v>24438.400000000001</v>
      </c>
    </row>
    <row r="34" spans="1:14" x14ac:dyDescent="0.25">
      <c r="A34" s="22" t="s">
        <v>90</v>
      </c>
      <c r="B34" s="22" t="s">
        <v>79</v>
      </c>
      <c r="C34" s="25" t="s">
        <v>28</v>
      </c>
      <c r="D34" s="22" t="s">
        <v>145</v>
      </c>
      <c r="E34" s="22" t="s">
        <v>136</v>
      </c>
      <c r="F34" s="23">
        <v>30000</v>
      </c>
      <c r="G34" s="23"/>
      <c r="H34" s="23"/>
      <c r="I34" s="23">
        <v>861</v>
      </c>
      <c r="J34" s="23">
        <v>0</v>
      </c>
      <c r="K34" s="23">
        <v>912</v>
      </c>
      <c r="L34" s="31">
        <v>25</v>
      </c>
      <c r="M34" s="23">
        <f t="shared" si="0"/>
        <v>1798</v>
      </c>
      <c r="N34" s="23">
        <f t="shared" si="1"/>
        <v>28202</v>
      </c>
    </row>
    <row r="35" spans="1:14" x14ac:dyDescent="0.25">
      <c r="L35" s="6"/>
    </row>
    <row r="48" spans="1:14" ht="14.25" customHeight="1" x14ac:dyDescent="0.25"/>
    <row r="49" spans="1:14" x14ac:dyDescent="0.25">
      <c r="A49" s="19" t="s">
        <v>133</v>
      </c>
      <c r="B49" s="19" t="s">
        <v>126</v>
      </c>
      <c r="C49" s="19" t="s">
        <v>127</v>
      </c>
      <c r="D49" s="19" t="s">
        <v>3</v>
      </c>
      <c r="E49" s="19" t="s">
        <v>128</v>
      </c>
      <c r="F49" s="20" t="s">
        <v>134</v>
      </c>
      <c r="G49" s="20" t="s">
        <v>130</v>
      </c>
      <c r="H49" s="20" t="s">
        <v>131</v>
      </c>
      <c r="I49" s="20" t="s">
        <v>7</v>
      </c>
      <c r="J49" s="20" t="s">
        <v>5</v>
      </c>
      <c r="K49" s="20" t="s">
        <v>6</v>
      </c>
      <c r="L49" s="20" t="s">
        <v>57</v>
      </c>
      <c r="M49" s="29" t="s">
        <v>132</v>
      </c>
      <c r="N49" s="20" t="s">
        <v>8</v>
      </c>
    </row>
    <row r="50" spans="1:14" x14ac:dyDescent="0.25">
      <c r="A50" s="21" t="s">
        <v>93</v>
      </c>
      <c r="B50" s="22" t="s">
        <v>34</v>
      </c>
      <c r="C50" s="22" t="s">
        <v>21</v>
      </c>
      <c r="D50" s="22" t="s">
        <v>145</v>
      </c>
      <c r="E50" s="22" t="s">
        <v>136</v>
      </c>
      <c r="F50" s="23">
        <v>13000</v>
      </c>
      <c r="G50" s="23"/>
      <c r="H50" s="23"/>
      <c r="I50" s="23">
        <v>373.1</v>
      </c>
      <c r="J50" s="23">
        <v>0</v>
      </c>
      <c r="K50" s="23">
        <v>395.2</v>
      </c>
      <c r="L50" s="31">
        <v>1025</v>
      </c>
      <c r="M50" s="23">
        <f>+SUM(I50:L50)</f>
        <v>1793.3</v>
      </c>
      <c r="N50" s="23">
        <f>+F50-M50</f>
        <v>11206.7</v>
      </c>
    </row>
    <row r="51" spans="1:14" x14ac:dyDescent="0.25">
      <c r="A51" s="21" t="s">
        <v>100</v>
      </c>
      <c r="B51" s="22" t="s">
        <v>34</v>
      </c>
      <c r="C51" s="22" t="s">
        <v>21</v>
      </c>
      <c r="D51" s="22" t="s">
        <v>145</v>
      </c>
      <c r="E51" s="22" t="s">
        <v>136</v>
      </c>
      <c r="F51" s="23">
        <v>15000</v>
      </c>
      <c r="G51" s="23"/>
      <c r="H51" s="23"/>
      <c r="I51" s="23">
        <v>430.5</v>
      </c>
      <c r="J51" s="23">
        <v>0</v>
      </c>
      <c r="K51" s="23">
        <v>456</v>
      </c>
      <c r="L51" s="31">
        <v>25</v>
      </c>
      <c r="M51" s="23">
        <f>+SUM(I51:L51)</f>
        <v>911.5</v>
      </c>
      <c r="N51" s="23">
        <f>+F51-M51</f>
        <v>14088.5</v>
      </c>
    </row>
    <row r="52" spans="1:14" x14ac:dyDescent="0.25">
      <c r="A52" s="21" t="s">
        <v>107</v>
      </c>
      <c r="B52" s="22" t="s">
        <v>34</v>
      </c>
      <c r="C52" s="22" t="s">
        <v>21</v>
      </c>
      <c r="D52" s="22" t="s">
        <v>145</v>
      </c>
      <c r="E52" s="22" t="s">
        <v>136</v>
      </c>
      <c r="F52" s="23">
        <v>15000</v>
      </c>
      <c r="G52" s="23"/>
      <c r="H52" s="23"/>
      <c r="I52" s="23">
        <v>430.5</v>
      </c>
      <c r="J52" s="23">
        <v>0</v>
      </c>
      <c r="K52" s="23">
        <v>456</v>
      </c>
      <c r="L52" s="31">
        <v>25</v>
      </c>
      <c r="M52" s="23">
        <f>+SUM(I52:L52)</f>
        <v>911.5</v>
      </c>
      <c r="N52" s="23">
        <f>+F52-M52</f>
        <v>14088.5</v>
      </c>
    </row>
    <row r="53" spans="1:14" x14ac:dyDescent="0.25">
      <c r="A53" s="21" t="s">
        <v>147</v>
      </c>
      <c r="B53" s="22" t="s">
        <v>34</v>
      </c>
      <c r="C53" s="22" t="s">
        <v>21</v>
      </c>
      <c r="D53" s="22" t="s">
        <v>145</v>
      </c>
      <c r="E53" s="22" t="s">
        <v>136</v>
      </c>
      <c r="F53" s="23">
        <v>15000</v>
      </c>
      <c r="G53" s="23"/>
      <c r="H53" s="23"/>
      <c r="I53" s="23">
        <v>430.5</v>
      </c>
      <c r="J53" s="23">
        <v>0</v>
      </c>
      <c r="K53" s="23">
        <v>456</v>
      </c>
      <c r="L53" s="31">
        <v>1025</v>
      </c>
      <c r="M53" s="23">
        <f t="shared" ref="M53" si="8">+SUM(I53:L53)</f>
        <v>1911.5</v>
      </c>
      <c r="N53" s="23">
        <f t="shared" ref="N53" si="9">+F53-M53</f>
        <v>13088.5</v>
      </c>
    </row>
    <row r="54" spans="1:14" x14ac:dyDescent="0.25">
      <c r="A54" s="21" t="s">
        <v>66</v>
      </c>
      <c r="B54" s="22" t="s">
        <v>59</v>
      </c>
      <c r="C54" s="22" t="s">
        <v>86</v>
      </c>
      <c r="D54" s="22" t="s">
        <v>144</v>
      </c>
      <c r="E54" s="22" t="s">
        <v>135</v>
      </c>
      <c r="F54" s="23">
        <v>22000</v>
      </c>
      <c r="G54" s="23"/>
      <c r="H54" s="23"/>
      <c r="I54" s="23">
        <v>631.4</v>
      </c>
      <c r="J54" s="23">
        <v>0</v>
      </c>
      <c r="K54" s="23">
        <v>668.8</v>
      </c>
      <c r="L54" s="31">
        <v>25</v>
      </c>
      <c r="M54" s="23">
        <f>+SUM(I54:L54)</f>
        <v>1325.1999999999998</v>
      </c>
      <c r="N54" s="23">
        <f>+F54-M54</f>
        <v>20674.8</v>
      </c>
    </row>
    <row r="55" spans="1:14" x14ac:dyDescent="0.25">
      <c r="A55" s="21" t="s">
        <v>164</v>
      </c>
      <c r="B55" s="22" t="s">
        <v>165</v>
      </c>
      <c r="C55" s="22" t="s">
        <v>68</v>
      </c>
      <c r="D55" s="22" t="s">
        <v>145</v>
      </c>
      <c r="E55" s="22" t="s">
        <v>135</v>
      </c>
      <c r="F55" s="23">
        <v>20000</v>
      </c>
      <c r="G55" s="23"/>
      <c r="H55" s="23"/>
      <c r="I55" s="23">
        <v>574</v>
      </c>
      <c r="J55" s="23">
        <v>0</v>
      </c>
      <c r="K55" s="23">
        <v>608</v>
      </c>
      <c r="L55" s="31">
        <v>25</v>
      </c>
      <c r="M55" s="23">
        <f t="shared" ref="M55" si="10">+SUM(I55:L55)</f>
        <v>1207</v>
      </c>
      <c r="N55" s="23">
        <f t="shared" ref="N55" si="11">+F55-M55</f>
        <v>18793</v>
      </c>
    </row>
    <row r="56" spans="1:14" x14ac:dyDescent="0.25">
      <c r="A56" s="21" t="s">
        <v>36</v>
      </c>
      <c r="B56" s="22" t="s">
        <v>35</v>
      </c>
      <c r="C56" s="22" t="s">
        <v>19</v>
      </c>
      <c r="D56" s="22" t="s">
        <v>145</v>
      </c>
      <c r="E56" s="22" t="s">
        <v>135</v>
      </c>
      <c r="F56" s="23">
        <v>14300</v>
      </c>
      <c r="G56" s="23"/>
      <c r="H56" s="23"/>
      <c r="I56" s="23">
        <v>410.41</v>
      </c>
      <c r="J56" s="23">
        <v>0</v>
      </c>
      <c r="K56" s="23">
        <v>434.72</v>
      </c>
      <c r="L56" s="31">
        <v>25</v>
      </c>
      <c r="M56" s="23">
        <f t="shared" ref="M56:M67" si="12">+SUM(I56:L56)</f>
        <v>870.13000000000011</v>
      </c>
      <c r="N56" s="23">
        <f t="shared" ref="N56:N67" si="13">+F56-M56</f>
        <v>13429.869999999999</v>
      </c>
    </row>
    <row r="57" spans="1:14" x14ac:dyDescent="0.25">
      <c r="A57" s="21" t="s">
        <v>37</v>
      </c>
      <c r="B57" s="22" t="s">
        <v>35</v>
      </c>
      <c r="C57" s="22" t="s">
        <v>19</v>
      </c>
      <c r="D57" s="22" t="s">
        <v>145</v>
      </c>
      <c r="E57" s="22" t="s">
        <v>135</v>
      </c>
      <c r="F57" s="23">
        <v>14300</v>
      </c>
      <c r="G57" s="23"/>
      <c r="H57" s="23"/>
      <c r="I57" s="23">
        <v>410.41</v>
      </c>
      <c r="J57" s="23">
        <v>0</v>
      </c>
      <c r="K57" s="23">
        <v>434.72</v>
      </c>
      <c r="L57" s="31">
        <v>25</v>
      </c>
      <c r="M57" s="23">
        <f t="shared" si="12"/>
        <v>870.13000000000011</v>
      </c>
      <c r="N57" s="23">
        <f t="shared" si="13"/>
        <v>13429.869999999999</v>
      </c>
    </row>
    <row r="58" spans="1:14" x14ac:dyDescent="0.25">
      <c r="A58" s="22" t="s">
        <v>38</v>
      </c>
      <c r="B58" s="22" t="s">
        <v>35</v>
      </c>
      <c r="C58" s="22" t="s">
        <v>19</v>
      </c>
      <c r="D58" s="22" t="s">
        <v>145</v>
      </c>
      <c r="E58" s="22" t="s">
        <v>135</v>
      </c>
      <c r="F58" s="23">
        <v>14300</v>
      </c>
      <c r="G58" s="23"/>
      <c r="H58" s="23"/>
      <c r="I58" s="23">
        <v>410.41</v>
      </c>
      <c r="J58" s="23">
        <v>0</v>
      </c>
      <c r="K58" s="23">
        <v>434.72</v>
      </c>
      <c r="L58" s="31">
        <v>25</v>
      </c>
      <c r="M58" s="23">
        <f t="shared" si="12"/>
        <v>870.13000000000011</v>
      </c>
      <c r="N58" s="23">
        <f t="shared" si="13"/>
        <v>13429.869999999999</v>
      </c>
    </row>
    <row r="59" spans="1:14" x14ac:dyDescent="0.25">
      <c r="A59" s="21" t="s">
        <v>39</v>
      </c>
      <c r="B59" s="22" t="s">
        <v>35</v>
      </c>
      <c r="C59" s="22" t="s">
        <v>19</v>
      </c>
      <c r="D59" s="22" t="s">
        <v>145</v>
      </c>
      <c r="E59" s="22" t="s">
        <v>135</v>
      </c>
      <c r="F59" s="23">
        <v>11000</v>
      </c>
      <c r="G59" s="23"/>
      <c r="H59" s="23"/>
      <c r="I59" s="23">
        <v>315.7</v>
      </c>
      <c r="J59" s="23">
        <v>0</v>
      </c>
      <c r="K59" s="23">
        <v>334.4</v>
      </c>
      <c r="L59" s="31">
        <v>25</v>
      </c>
      <c r="M59" s="23">
        <f t="shared" si="12"/>
        <v>675.09999999999991</v>
      </c>
      <c r="N59" s="23">
        <f t="shared" si="13"/>
        <v>10324.9</v>
      </c>
    </row>
    <row r="60" spans="1:14" x14ac:dyDescent="0.25">
      <c r="A60" s="21" t="s">
        <v>101</v>
      </c>
      <c r="B60" s="22" t="s">
        <v>35</v>
      </c>
      <c r="C60" s="22" t="s">
        <v>19</v>
      </c>
      <c r="D60" s="22" t="s">
        <v>145</v>
      </c>
      <c r="E60" s="22" t="s">
        <v>135</v>
      </c>
      <c r="F60" s="23">
        <v>15000</v>
      </c>
      <c r="G60" s="23"/>
      <c r="H60" s="23"/>
      <c r="I60" s="23">
        <v>430.5</v>
      </c>
      <c r="J60" s="23">
        <v>0</v>
      </c>
      <c r="K60" s="23">
        <v>456</v>
      </c>
      <c r="L60" s="31" t="s">
        <v>168</v>
      </c>
      <c r="M60" s="47" t="s">
        <v>166</v>
      </c>
      <c r="N60" s="47" t="s">
        <v>167</v>
      </c>
    </row>
    <row r="61" spans="1:14" x14ac:dyDescent="0.25">
      <c r="A61" s="21" t="s">
        <v>104</v>
      </c>
      <c r="B61" s="22" t="s">
        <v>35</v>
      </c>
      <c r="C61" s="22" t="s">
        <v>19</v>
      </c>
      <c r="D61" s="22" t="s">
        <v>145</v>
      </c>
      <c r="E61" s="22" t="s">
        <v>135</v>
      </c>
      <c r="F61" s="23">
        <v>15000</v>
      </c>
      <c r="G61" s="23"/>
      <c r="H61" s="23"/>
      <c r="I61" s="23">
        <v>430.5</v>
      </c>
      <c r="J61" s="23">
        <v>0</v>
      </c>
      <c r="K61" s="23">
        <v>456</v>
      </c>
      <c r="L61" s="31">
        <v>525</v>
      </c>
      <c r="M61" s="23">
        <f t="shared" si="12"/>
        <v>1411.5</v>
      </c>
      <c r="N61" s="23">
        <f t="shared" si="13"/>
        <v>13588.5</v>
      </c>
    </row>
    <row r="62" spans="1:14" x14ac:dyDescent="0.25">
      <c r="A62" s="21" t="s">
        <v>102</v>
      </c>
      <c r="B62" s="22" t="s">
        <v>35</v>
      </c>
      <c r="C62" s="22" t="s">
        <v>19</v>
      </c>
      <c r="D62" s="22" t="s">
        <v>145</v>
      </c>
      <c r="E62" s="22" t="s">
        <v>135</v>
      </c>
      <c r="F62" s="23">
        <v>11000</v>
      </c>
      <c r="G62" s="23"/>
      <c r="H62" s="23"/>
      <c r="I62" s="23">
        <v>315.7</v>
      </c>
      <c r="J62" s="23">
        <v>0</v>
      </c>
      <c r="K62" s="23">
        <v>334.4</v>
      </c>
      <c r="L62" s="31">
        <v>25</v>
      </c>
      <c r="M62" s="23">
        <f t="shared" si="12"/>
        <v>675.09999999999991</v>
      </c>
      <c r="N62" s="23">
        <f t="shared" si="13"/>
        <v>10324.9</v>
      </c>
    </row>
    <row r="63" spans="1:14" x14ac:dyDescent="0.25">
      <c r="A63" s="21" t="s">
        <v>77</v>
      </c>
      <c r="B63" s="22" t="s">
        <v>80</v>
      </c>
      <c r="C63" s="22" t="s">
        <v>19</v>
      </c>
      <c r="D63" s="22" t="s">
        <v>145</v>
      </c>
      <c r="E63" s="22" t="s">
        <v>135</v>
      </c>
      <c r="F63" s="23">
        <v>25000</v>
      </c>
      <c r="G63" s="23"/>
      <c r="H63" s="23"/>
      <c r="I63" s="23">
        <v>717.5</v>
      </c>
      <c r="J63" s="23">
        <v>0</v>
      </c>
      <c r="K63" s="23">
        <v>760</v>
      </c>
      <c r="L63" s="31">
        <v>25</v>
      </c>
      <c r="M63" s="23">
        <f t="shared" si="12"/>
        <v>1502.5</v>
      </c>
      <c r="N63" s="23">
        <f t="shared" si="13"/>
        <v>23497.5</v>
      </c>
    </row>
    <row r="64" spans="1:14" x14ac:dyDescent="0.25">
      <c r="A64" s="21" t="s">
        <v>120</v>
      </c>
      <c r="B64" s="22" t="s">
        <v>80</v>
      </c>
      <c r="C64" s="22" t="s">
        <v>19</v>
      </c>
      <c r="D64" s="22" t="s">
        <v>145</v>
      </c>
      <c r="E64" s="22" t="s">
        <v>135</v>
      </c>
      <c r="F64" s="23">
        <v>20000</v>
      </c>
      <c r="G64" s="23"/>
      <c r="H64" s="23"/>
      <c r="I64" s="23">
        <v>574</v>
      </c>
      <c r="J64" s="23">
        <v>0</v>
      </c>
      <c r="K64" s="23">
        <v>608</v>
      </c>
      <c r="L64" s="31">
        <v>25</v>
      </c>
      <c r="M64" s="23">
        <f t="shared" si="12"/>
        <v>1207</v>
      </c>
      <c r="N64" s="23">
        <f t="shared" si="13"/>
        <v>18793</v>
      </c>
    </row>
    <row r="65" spans="1:14" x14ac:dyDescent="0.25">
      <c r="A65" s="21" t="s">
        <v>123</v>
      </c>
      <c r="B65" s="22" t="s">
        <v>80</v>
      </c>
      <c r="C65" s="22" t="s">
        <v>19</v>
      </c>
      <c r="D65" s="22" t="s">
        <v>145</v>
      </c>
      <c r="E65" s="22" t="s">
        <v>135</v>
      </c>
      <c r="F65" s="23">
        <v>14000</v>
      </c>
      <c r="G65" s="23"/>
      <c r="H65" s="23"/>
      <c r="I65" s="23">
        <v>401.8</v>
      </c>
      <c r="J65" s="23">
        <v>0</v>
      </c>
      <c r="K65" s="23">
        <v>425.6</v>
      </c>
      <c r="L65" s="31">
        <v>25</v>
      </c>
      <c r="M65" s="23">
        <f t="shared" si="12"/>
        <v>852.40000000000009</v>
      </c>
      <c r="N65" s="23">
        <f t="shared" si="13"/>
        <v>13147.6</v>
      </c>
    </row>
    <row r="66" spans="1:14" x14ac:dyDescent="0.25">
      <c r="A66" s="21" t="s">
        <v>50</v>
      </c>
      <c r="B66" s="22" t="s">
        <v>51</v>
      </c>
      <c r="C66" s="22" t="s">
        <v>18</v>
      </c>
      <c r="D66" s="22" t="s">
        <v>145</v>
      </c>
      <c r="E66" s="22" t="s">
        <v>136</v>
      </c>
      <c r="F66" s="23">
        <v>15000</v>
      </c>
      <c r="G66" s="23"/>
      <c r="H66" s="23"/>
      <c r="I66" s="23">
        <v>430.5</v>
      </c>
      <c r="J66" s="23">
        <v>0</v>
      </c>
      <c r="K66" s="23">
        <v>456</v>
      </c>
      <c r="L66" s="31">
        <v>7353.35</v>
      </c>
      <c r="M66" s="23">
        <f t="shared" si="12"/>
        <v>8239.85</v>
      </c>
      <c r="N66" s="23">
        <f t="shared" si="13"/>
        <v>6760.15</v>
      </c>
    </row>
    <row r="67" spans="1:14" x14ac:dyDescent="0.25">
      <c r="A67" s="21" t="s">
        <v>103</v>
      </c>
      <c r="B67" s="22" t="s">
        <v>40</v>
      </c>
      <c r="C67" s="22" t="s">
        <v>18</v>
      </c>
      <c r="D67" s="22" t="s">
        <v>145</v>
      </c>
      <c r="E67" s="22" t="s">
        <v>135</v>
      </c>
      <c r="F67" s="23">
        <v>22000</v>
      </c>
      <c r="G67" s="23"/>
      <c r="H67" s="23"/>
      <c r="I67" s="23">
        <v>631.4</v>
      </c>
      <c r="J67" s="23">
        <v>0</v>
      </c>
      <c r="K67" s="23">
        <v>668.8</v>
      </c>
      <c r="L67" s="31">
        <v>525</v>
      </c>
      <c r="M67" s="23">
        <f t="shared" si="12"/>
        <v>1825.1999999999998</v>
      </c>
      <c r="N67" s="23">
        <f t="shared" si="13"/>
        <v>20174.8</v>
      </c>
    </row>
    <row r="68" spans="1:14" x14ac:dyDescent="0.25">
      <c r="A68" s="21" t="s">
        <v>153</v>
      </c>
      <c r="B68" s="22" t="s">
        <v>40</v>
      </c>
      <c r="C68" s="22" t="s">
        <v>18</v>
      </c>
      <c r="D68" s="22" t="s">
        <v>145</v>
      </c>
      <c r="E68" s="22" t="s">
        <v>135</v>
      </c>
      <c r="F68" s="23">
        <v>15000</v>
      </c>
      <c r="G68" s="23"/>
      <c r="H68" s="23"/>
      <c r="I68" s="23">
        <v>430.5</v>
      </c>
      <c r="J68" s="23">
        <v>0</v>
      </c>
      <c r="K68" s="23">
        <v>456</v>
      </c>
      <c r="L68" s="31">
        <v>25</v>
      </c>
      <c r="M68" s="23">
        <f t="shared" ref="M68" si="14">+SUM(I68:L68)</f>
        <v>911.5</v>
      </c>
      <c r="N68" s="23">
        <f t="shared" ref="N68" si="15">+F68-M68</f>
        <v>14088.5</v>
      </c>
    </row>
    <row r="69" spans="1:14" x14ac:dyDescent="0.25">
      <c r="A69" s="18"/>
      <c r="B69" s="18"/>
      <c r="C69" s="18"/>
      <c r="D69" s="18"/>
      <c r="E69" s="18"/>
      <c r="F69" s="27">
        <f>SUM(F11:F68)</f>
        <v>1346000</v>
      </c>
      <c r="G69" s="27"/>
      <c r="H69" s="27"/>
      <c r="I69" s="27">
        <f>SUM(I11:I68)</f>
        <v>38630.200000000012</v>
      </c>
      <c r="J69" s="24">
        <f>SUM(J11:J68)</f>
        <v>59365.87999999999</v>
      </c>
      <c r="K69" s="27">
        <f>SUM(K11:K68)</f>
        <v>39782.200000000012</v>
      </c>
      <c r="L69" s="24">
        <v>55273.78</v>
      </c>
      <c r="M69" s="27">
        <v>193052.06</v>
      </c>
      <c r="N69" s="24">
        <v>1152947.94</v>
      </c>
    </row>
    <row r="70" spans="1:14" x14ac:dyDescent="0.25">
      <c r="I70" s="6"/>
      <c r="L70" s="6"/>
      <c r="M70" s="6"/>
      <c r="N70" s="6"/>
    </row>
    <row r="71" spans="1:14" x14ac:dyDescent="0.25">
      <c r="I71" s="6"/>
      <c r="L71" s="6"/>
      <c r="M71" s="6"/>
      <c r="N71" s="6"/>
    </row>
    <row r="72" spans="1:14" x14ac:dyDescent="0.25">
      <c r="I72" s="6"/>
      <c r="L72" s="6"/>
      <c r="M72" s="6"/>
      <c r="N72" s="6"/>
    </row>
    <row r="73" spans="1:14" x14ac:dyDescent="0.25">
      <c r="I73" s="6"/>
      <c r="L73" s="6"/>
      <c r="M73" s="6"/>
      <c r="N73" s="6"/>
    </row>
    <row r="74" spans="1:14" x14ac:dyDescent="0.25">
      <c r="I74" s="6"/>
      <c r="L74" s="6"/>
      <c r="M74" s="6"/>
      <c r="N74" s="6"/>
    </row>
    <row r="75" spans="1:14" x14ac:dyDescent="0.25">
      <c r="I75" s="6"/>
      <c r="L75" s="6"/>
      <c r="M75" s="6"/>
      <c r="N75" s="6"/>
    </row>
    <row r="76" spans="1:14" x14ac:dyDescent="0.25">
      <c r="I76" s="6"/>
      <c r="L76" s="6"/>
      <c r="M76" s="6"/>
      <c r="N76" s="6"/>
    </row>
    <row r="77" spans="1:14" ht="16.5" x14ac:dyDescent="0.3">
      <c r="A77" s="11"/>
      <c r="B77" s="11"/>
      <c r="C77" s="11"/>
      <c r="D77" s="11"/>
      <c r="E77" s="11"/>
      <c r="I77" s="6"/>
      <c r="J77" s="12"/>
      <c r="K77" s="12"/>
      <c r="L77" s="6"/>
      <c r="M77" s="6"/>
      <c r="N77" s="6"/>
    </row>
    <row r="78" spans="1:14" ht="16.5" x14ac:dyDescent="0.3">
      <c r="A78" s="11"/>
      <c r="B78" s="11"/>
      <c r="C78" s="11"/>
      <c r="D78" s="11"/>
      <c r="E78" s="11"/>
      <c r="I78" s="6"/>
      <c r="J78" s="12"/>
      <c r="K78" s="12"/>
      <c r="L78" s="6"/>
      <c r="M78" s="6"/>
      <c r="N78" s="6"/>
    </row>
    <row r="79" spans="1:14" ht="16.5" x14ac:dyDescent="0.3">
      <c r="A79" s="11"/>
      <c r="B79" s="11"/>
      <c r="C79" s="11"/>
      <c r="D79" s="11"/>
      <c r="E79" s="11"/>
      <c r="F79" s="12"/>
      <c r="G79" s="12"/>
      <c r="H79" s="12"/>
      <c r="I79" s="13"/>
      <c r="J79" s="12"/>
      <c r="K79" s="12"/>
      <c r="L79" s="13"/>
      <c r="M79" s="13"/>
      <c r="N79" s="13"/>
    </row>
    <row r="80" spans="1:14" ht="16.5" x14ac:dyDescent="0.3">
      <c r="F80" s="12"/>
      <c r="G80" s="12"/>
      <c r="H80" s="12"/>
      <c r="N80" s="6"/>
    </row>
    <row r="81" spans="6:14" ht="16.5" x14ac:dyDescent="0.3">
      <c r="F81" s="12"/>
      <c r="G81" s="12"/>
      <c r="H81" s="12"/>
      <c r="N81" s="6"/>
    </row>
    <row r="82" spans="6:14" x14ac:dyDescent="0.25">
      <c r="N82" s="6"/>
    </row>
    <row r="83" spans="6:14" x14ac:dyDescent="0.25">
      <c r="N83" s="6"/>
    </row>
    <row r="85" spans="6:14" x14ac:dyDescent="0.25">
      <c r="L85" s="6"/>
    </row>
  </sheetData>
  <mergeCells count="1">
    <mergeCell ref="A6:N6"/>
  </mergeCells>
  <pageMargins left="0.23622047244094491" right="0.23622047244094491" top="0.74803149606299213" bottom="0.74803149606299213" header="0.31496062992125984" footer="0.31496062992125984"/>
  <pageSetup paperSize="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2"/>
  <sheetViews>
    <sheetView tabSelected="1" zoomScale="95" zoomScaleNormal="95" workbookViewId="0">
      <selection activeCell="C16" sqref="C16"/>
    </sheetView>
  </sheetViews>
  <sheetFormatPr baseColWidth="10" defaultRowHeight="15" x14ac:dyDescent="0.25"/>
  <cols>
    <col min="1" max="1" width="26.7109375" customWidth="1"/>
    <col min="2" max="2" width="17.42578125" customWidth="1"/>
    <col min="3" max="3" width="21.140625" customWidth="1"/>
    <col min="4" max="4" width="15.140625" customWidth="1"/>
    <col min="5" max="5" width="15.42578125" customWidth="1"/>
    <col min="6" max="6" width="15.28515625" customWidth="1"/>
    <col min="7" max="7" width="21.5703125" customWidth="1"/>
  </cols>
  <sheetData>
    <row r="4" spans="1:9" x14ac:dyDescent="0.25">
      <c r="A4" s="50" t="s">
        <v>159</v>
      </c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1" t="s">
        <v>160</v>
      </c>
      <c r="B5" s="1"/>
      <c r="C5" s="1"/>
      <c r="D5" s="1"/>
      <c r="E5" s="2"/>
      <c r="F5" s="2"/>
      <c r="G5" s="2"/>
      <c r="H5" s="2"/>
      <c r="I5" s="2"/>
    </row>
    <row r="6" spans="1:9" x14ac:dyDescent="0.25">
      <c r="A6" s="1"/>
      <c r="B6" s="1"/>
      <c r="C6" s="1" t="s">
        <v>87</v>
      </c>
      <c r="D6" s="1"/>
      <c r="E6" s="2"/>
      <c r="F6" s="2"/>
      <c r="G6" s="2"/>
      <c r="H6" s="2"/>
      <c r="I6" s="2"/>
    </row>
    <row r="7" spans="1:9" x14ac:dyDescent="0.25">
      <c r="A7" s="14"/>
      <c r="B7" s="14"/>
      <c r="C7" s="14"/>
      <c r="D7" s="14"/>
      <c r="E7" s="14"/>
      <c r="F7" s="14"/>
      <c r="G7" s="14"/>
      <c r="H7" s="14"/>
    </row>
    <row r="8" spans="1:9" ht="18.75" x14ac:dyDescent="0.3">
      <c r="A8" s="3" t="s">
        <v>171</v>
      </c>
      <c r="B8" s="4"/>
      <c r="C8" s="4"/>
      <c r="D8" s="4"/>
      <c r="E8" s="5"/>
      <c r="F8" s="6"/>
      <c r="G8" s="6"/>
      <c r="H8" s="6"/>
    </row>
    <row r="9" spans="1:9" ht="16.5" x14ac:dyDescent="0.3">
      <c r="A9" s="15" t="s">
        <v>42</v>
      </c>
      <c r="B9" s="11"/>
      <c r="C9" s="11"/>
      <c r="D9" s="11"/>
      <c r="E9" s="16"/>
      <c r="F9" s="16"/>
      <c r="G9" s="16"/>
      <c r="H9" s="6"/>
    </row>
    <row r="10" spans="1:9" ht="16.5" x14ac:dyDescent="0.3">
      <c r="A10" s="7" t="s">
        <v>0</v>
      </c>
      <c r="B10" s="7" t="s">
        <v>1</v>
      </c>
      <c r="C10" s="7" t="s">
        <v>2</v>
      </c>
      <c r="D10" s="7" t="s">
        <v>3</v>
      </c>
      <c r="E10" s="8" t="s">
        <v>4</v>
      </c>
      <c r="F10" s="8" t="s">
        <v>43</v>
      </c>
      <c r="G10" s="8" t="s">
        <v>8</v>
      </c>
      <c r="H10" s="6"/>
    </row>
    <row r="11" spans="1:9" ht="16.5" x14ac:dyDescent="0.3">
      <c r="A11" s="9" t="s">
        <v>44</v>
      </c>
      <c r="B11" s="9" t="s">
        <v>14</v>
      </c>
      <c r="C11" s="9" t="s">
        <v>19</v>
      </c>
      <c r="D11" s="28" t="s">
        <v>10</v>
      </c>
      <c r="E11" s="17">
        <v>30000</v>
      </c>
      <c r="F11" s="17">
        <v>0</v>
      </c>
      <c r="G11" s="17">
        <f>+E11-F11</f>
        <v>30000</v>
      </c>
      <c r="H11" s="6"/>
    </row>
    <row r="12" spans="1:9" ht="16.5" x14ac:dyDescent="0.3">
      <c r="A12" s="9" t="s">
        <v>73</v>
      </c>
      <c r="B12" s="9" t="s">
        <v>35</v>
      </c>
      <c r="C12" s="9" t="s">
        <v>19</v>
      </c>
      <c r="D12" s="28" t="s">
        <v>10</v>
      </c>
      <c r="E12" s="17">
        <v>15000</v>
      </c>
      <c r="F12" s="17">
        <v>0</v>
      </c>
      <c r="G12" s="17">
        <f>+E12-F12</f>
        <v>15000</v>
      </c>
      <c r="H12" s="6"/>
    </row>
    <row r="13" spans="1:9" ht="16.5" x14ac:dyDescent="0.3">
      <c r="E13" s="10">
        <v>45000</v>
      </c>
      <c r="F13" s="10">
        <v>0</v>
      </c>
      <c r="G13" s="10">
        <f>+E13-F13</f>
        <v>45000</v>
      </c>
      <c r="H13" s="6"/>
    </row>
    <row r="17" spans="1:8" x14ac:dyDescent="0.25">
      <c r="H17" s="6"/>
    </row>
    <row r="18" spans="1:8" x14ac:dyDescent="0.25">
      <c r="H18" s="6"/>
    </row>
    <row r="19" spans="1:8" ht="10.5" customHeight="1" x14ac:dyDescent="0.25">
      <c r="H19" s="6"/>
    </row>
    <row r="20" spans="1:8" x14ac:dyDescent="0.25">
      <c r="A20" s="49" t="s">
        <v>49</v>
      </c>
      <c r="B20" s="49"/>
      <c r="C20" s="49" t="s">
        <v>178</v>
      </c>
      <c r="D20" s="49"/>
      <c r="E20" s="49" t="s">
        <v>157</v>
      </c>
      <c r="F20" s="49"/>
      <c r="G20" s="49"/>
      <c r="H20" s="6"/>
    </row>
    <row r="21" spans="1:8" x14ac:dyDescent="0.25">
      <c r="A21" s="49" t="s">
        <v>48</v>
      </c>
      <c r="B21" s="49"/>
      <c r="C21" s="49" t="s">
        <v>156</v>
      </c>
      <c r="D21" s="49"/>
      <c r="E21" s="49" t="s">
        <v>158</v>
      </c>
      <c r="F21" s="49"/>
      <c r="G21" s="49"/>
      <c r="H21" s="6"/>
    </row>
    <row r="22" spans="1:8" x14ac:dyDescent="0.25">
      <c r="A22" s="49"/>
      <c r="B22" s="49"/>
      <c r="C22" s="49"/>
      <c r="D22" s="49"/>
      <c r="E22" s="49"/>
      <c r="F22" s="49"/>
      <c r="G22" s="49"/>
    </row>
  </sheetData>
  <mergeCells count="1">
    <mergeCell ref="A4:I4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13" zoomScale="96" zoomScaleNormal="96" workbookViewId="0">
      <selection activeCell="C30" sqref="C30"/>
    </sheetView>
  </sheetViews>
  <sheetFormatPr baseColWidth="10" defaultRowHeight="15" x14ac:dyDescent="0.25"/>
  <cols>
    <col min="1" max="1" width="19.85546875" customWidth="1"/>
    <col min="2" max="3" width="14.7109375" customWidth="1"/>
    <col min="4" max="4" width="21.85546875" customWidth="1"/>
    <col min="5" max="5" width="11" customWidth="1"/>
    <col min="6" max="6" width="9.85546875" customWidth="1"/>
    <col min="7" max="7" width="10.5703125" customWidth="1"/>
    <col min="8" max="8" width="14.28515625" customWidth="1"/>
    <col min="9" max="9" width="8.5703125" customWidth="1"/>
    <col min="10" max="10" width="8.140625" customWidth="1"/>
    <col min="11" max="11" width="13" customWidth="1"/>
    <col min="12" max="12" width="12.42578125" customWidth="1"/>
    <col min="13" max="13" width="13" customWidth="1"/>
    <col min="14" max="14" width="12" customWidth="1"/>
    <col min="15" max="15" width="12.28515625" customWidth="1"/>
    <col min="16" max="16" width="13.85546875" customWidth="1"/>
  </cols>
  <sheetData>
    <row r="5" spans="1:16" x14ac:dyDescent="0.25">
      <c r="D5" s="50" t="s">
        <v>161</v>
      </c>
      <c r="E5" s="50"/>
      <c r="F5" s="50"/>
      <c r="G5" s="50"/>
      <c r="H5" s="50"/>
      <c r="I5" s="50"/>
      <c r="J5" s="50"/>
      <c r="K5" s="50"/>
      <c r="L5" s="50"/>
    </row>
    <row r="6" spans="1:16" x14ac:dyDescent="0.25">
      <c r="D6" s="1" t="s">
        <v>160</v>
      </c>
      <c r="E6" s="1"/>
      <c r="F6" s="1"/>
      <c r="G6" s="1"/>
      <c r="H6" s="2"/>
      <c r="I6" s="2"/>
      <c r="J6" s="2"/>
      <c r="K6" s="2"/>
      <c r="L6" s="2"/>
    </row>
    <row r="9" spans="1:16" x14ac:dyDescent="0.25">
      <c r="A9" s="34"/>
      <c r="B9" s="34"/>
      <c r="C9" s="34"/>
      <c r="D9" s="34"/>
      <c r="E9" s="34"/>
      <c r="F9" s="34"/>
      <c r="G9" s="34"/>
      <c r="H9" s="35"/>
      <c r="I9" s="35"/>
      <c r="J9" s="35"/>
      <c r="K9" s="35"/>
      <c r="L9" s="35"/>
      <c r="M9" s="35"/>
      <c r="N9" s="35"/>
      <c r="O9" s="35"/>
      <c r="P9" s="33"/>
    </row>
    <row r="10" spans="1:16" ht="18.75" x14ac:dyDescent="0.3">
      <c r="A10" s="3" t="s">
        <v>172</v>
      </c>
      <c r="B10" s="4"/>
      <c r="C10" s="4"/>
      <c r="D10" s="3" t="s">
        <v>173</v>
      </c>
      <c r="E10" s="4"/>
      <c r="F10" s="4"/>
      <c r="G10" s="4"/>
      <c r="H10" s="5"/>
      <c r="I10" s="5"/>
      <c r="J10" s="5"/>
      <c r="K10" s="36"/>
      <c r="L10" s="36"/>
      <c r="M10" s="36"/>
      <c r="N10" s="33"/>
      <c r="O10" s="33"/>
      <c r="P10" s="33"/>
    </row>
    <row r="11" spans="1:16" x14ac:dyDescent="0.25">
      <c r="A11" s="37" t="s">
        <v>133</v>
      </c>
      <c r="B11" s="37" t="s">
        <v>126</v>
      </c>
      <c r="C11" s="38" t="s">
        <v>127</v>
      </c>
      <c r="D11" s="38" t="s">
        <v>3</v>
      </c>
      <c r="E11" s="38" t="s">
        <v>128</v>
      </c>
      <c r="F11" s="38" t="s">
        <v>46</v>
      </c>
      <c r="G11" s="38" t="s">
        <v>47</v>
      </c>
      <c r="H11" s="39" t="s">
        <v>129</v>
      </c>
      <c r="I11" s="39" t="s">
        <v>130</v>
      </c>
      <c r="J11" s="39" t="s">
        <v>139</v>
      </c>
      <c r="K11" s="39" t="s">
        <v>7</v>
      </c>
      <c r="L11" s="39" t="s">
        <v>5</v>
      </c>
      <c r="M11" s="39" t="s">
        <v>6</v>
      </c>
      <c r="N11" s="39" t="s">
        <v>57</v>
      </c>
      <c r="O11" s="39" t="s">
        <v>132</v>
      </c>
      <c r="P11" s="39" t="s">
        <v>8</v>
      </c>
    </row>
    <row r="12" spans="1:16" x14ac:dyDescent="0.25">
      <c r="A12" s="40" t="s">
        <v>74</v>
      </c>
      <c r="B12" s="40" t="s">
        <v>81</v>
      </c>
      <c r="C12" s="41" t="s">
        <v>82</v>
      </c>
      <c r="D12" s="41" t="s">
        <v>146</v>
      </c>
      <c r="E12" s="42" t="s">
        <v>135</v>
      </c>
      <c r="F12" s="43">
        <v>44621</v>
      </c>
      <c r="G12" s="43">
        <v>44805</v>
      </c>
      <c r="H12" s="32">
        <v>45000</v>
      </c>
      <c r="I12" s="32"/>
      <c r="J12" s="32"/>
      <c r="K12" s="32">
        <v>1291.5</v>
      </c>
      <c r="L12" s="32">
        <v>1148.33</v>
      </c>
      <c r="M12" s="32">
        <v>1368</v>
      </c>
      <c r="N12" s="32">
        <v>25</v>
      </c>
      <c r="O12" s="32">
        <f>+SUM(K12:N12)</f>
        <v>3832.83</v>
      </c>
      <c r="P12" s="32">
        <f t="shared" ref="P12:P25" si="0">+H12-O12</f>
        <v>41167.17</v>
      </c>
    </row>
    <row r="13" spans="1:16" x14ac:dyDescent="0.25">
      <c r="A13" s="40" t="s">
        <v>75</v>
      </c>
      <c r="B13" s="41" t="s">
        <v>78</v>
      </c>
      <c r="C13" s="41" t="s">
        <v>84</v>
      </c>
      <c r="D13" s="41" t="s">
        <v>146</v>
      </c>
      <c r="E13" s="42" t="s">
        <v>135</v>
      </c>
      <c r="F13" s="43">
        <v>44621</v>
      </c>
      <c r="G13" s="43">
        <v>44805</v>
      </c>
      <c r="H13" s="32">
        <v>55000</v>
      </c>
      <c r="I13" s="32"/>
      <c r="J13" s="32"/>
      <c r="K13" s="32">
        <v>1578.5</v>
      </c>
      <c r="L13" s="32">
        <v>2559.6799999999998</v>
      </c>
      <c r="M13" s="32">
        <v>1672</v>
      </c>
      <c r="N13" s="32">
        <v>25</v>
      </c>
      <c r="O13" s="32">
        <v>5835.18</v>
      </c>
      <c r="P13" s="32">
        <f t="shared" si="0"/>
        <v>49164.82</v>
      </c>
    </row>
    <row r="14" spans="1:16" x14ac:dyDescent="0.25">
      <c r="A14" s="40" t="s">
        <v>140</v>
      </c>
      <c r="B14" s="41" t="s">
        <v>150</v>
      </c>
      <c r="C14" s="41" t="s">
        <v>84</v>
      </c>
      <c r="D14" s="41" t="s">
        <v>146</v>
      </c>
      <c r="E14" s="42" t="s">
        <v>136</v>
      </c>
      <c r="F14" s="43">
        <v>44470</v>
      </c>
      <c r="G14" s="43">
        <v>44652</v>
      </c>
      <c r="H14" s="32">
        <v>30000</v>
      </c>
      <c r="I14" s="32"/>
      <c r="J14" s="32"/>
      <c r="K14" s="32">
        <v>861</v>
      </c>
      <c r="L14" s="32"/>
      <c r="M14" s="32">
        <v>912</v>
      </c>
      <c r="N14" s="32">
        <v>1375.12</v>
      </c>
      <c r="O14" s="32">
        <f t="shared" ref="O14:O25" si="1">+SUM(K14:N14)</f>
        <v>3148.12</v>
      </c>
      <c r="P14" s="32">
        <f t="shared" si="0"/>
        <v>26851.88</v>
      </c>
    </row>
    <row r="15" spans="1:16" x14ac:dyDescent="0.25">
      <c r="A15" s="40" t="s">
        <v>106</v>
      </c>
      <c r="B15" s="41" t="s">
        <v>40</v>
      </c>
      <c r="C15" s="41" t="s">
        <v>83</v>
      </c>
      <c r="D15" s="42" t="s">
        <v>145</v>
      </c>
      <c r="E15" s="42" t="s">
        <v>136</v>
      </c>
      <c r="F15" s="43">
        <v>44627</v>
      </c>
      <c r="G15" s="43">
        <v>44811</v>
      </c>
      <c r="H15" s="32">
        <v>20000</v>
      </c>
      <c r="I15" s="32"/>
      <c r="J15" s="32"/>
      <c r="K15" s="32">
        <v>574</v>
      </c>
      <c r="L15" s="32"/>
      <c r="M15" s="32">
        <v>608</v>
      </c>
      <c r="N15" s="32">
        <v>25</v>
      </c>
      <c r="O15" s="32">
        <f t="shared" si="1"/>
        <v>1207</v>
      </c>
      <c r="P15" s="32">
        <f t="shared" si="0"/>
        <v>18793</v>
      </c>
    </row>
    <row r="16" spans="1:16" x14ac:dyDescent="0.25">
      <c r="A16" s="40" t="s">
        <v>76</v>
      </c>
      <c r="B16" s="41" t="s">
        <v>11</v>
      </c>
      <c r="C16" s="41" t="s">
        <v>88</v>
      </c>
      <c r="D16" s="41" t="s">
        <v>146</v>
      </c>
      <c r="E16" s="42" t="s">
        <v>135</v>
      </c>
      <c r="F16" s="43">
        <v>44627</v>
      </c>
      <c r="G16" s="43">
        <v>44811</v>
      </c>
      <c r="H16" s="32">
        <v>85000</v>
      </c>
      <c r="I16" s="32"/>
      <c r="J16" s="32"/>
      <c r="K16" s="32">
        <v>2439.5</v>
      </c>
      <c r="L16" s="32">
        <v>8576.99</v>
      </c>
      <c r="M16" s="32">
        <v>2584</v>
      </c>
      <c r="N16" s="32">
        <v>25</v>
      </c>
      <c r="O16" s="32">
        <f t="shared" si="1"/>
        <v>13625.49</v>
      </c>
      <c r="P16" s="32">
        <v>71374.509999999995</v>
      </c>
    </row>
    <row r="17" spans="1:16" x14ac:dyDescent="0.25">
      <c r="A17" s="40" t="s">
        <v>110</v>
      </c>
      <c r="B17" s="41" t="s">
        <v>111</v>
      </c>
      <c r="C17" s="41" t="s">
        <v>68</v>
      </c>
      <c r="D17" s="42" t="s">
        <v>145</v>
      </c>
      <c r="E17" s="42" t="s">
        <v>135</v>
      </c>
      <c r="F17" s="43">
        <v>44470</v>
      </c>
      <c r="G17" s="43">
        <v>44652</v>
      </c>
      <c r="H17" s="32">
        <v>15000</v>
      </c>
      <c r="I17" s="32"/>
      <c r="J17" s="32"/>
      <c r="K17" s="32">
        <v>430.5</v>
      </c>
      <c r="L17" s="32"/>
      <c r="M17" s="32">
        <v>456</v>
      </c>
      <c r="N17" s="32">
        <v>1025</v>
      </c>
      <c r="O17" s="32">
        <f t="shared" si="1"/>
        <v>1911.5</v>
      </c>
      <c r="P17" s="32">
        <f t="shared" si="0"/>
        <v>13088.5</v>
      </c>
    </row>
    <row r="18" spans="1:16" x14ac:dyDescent="0.25">
      <c r="A18" s="40" t="s">
        <v>112</v>
      </c>
      <c r="B18" s="41" t="s">
        <v>11</v>
      </c>
      <c r="C18" s="41" t="s">
        <v>113</v>
      </c>
      <c r="D18" s="41" t="s">
        <v>146</v>
      </c>
      <c r="E18" s="42" t="s">
        <v>135</v>
      </c>
      <c r="F18" s="43">
        <v>44501</v>
      </c>
      <c r="G18" s="43">
        <v>44682</v>
      </c>
      <c r="H18" s="32">
        <v>70000</v>
      </c>
      <c r="I18" s="32"/>
      <c r="J18" s="32"/>
      <c r="K18" s="32">
        <v>2009</v>
      </c>
      <c r="L18" s="32">
        <v>5368.48</v>
      </c>
      <c r="M18" s="32">
        <v>2128</v>
      </c>
      <c r="N18" s="32">
        <v>25</v>
      </c>
      <c r="O18" s="32">
        <f t="shared" si="1"/>
        <v>9530.48</v>
      </c>
      <c r="P18" s="32">
        <f t="shared" si="0"/>
        <v>60469.520000000004</v>
      </c>
    </row>
    <row r="19" spans="1:16" x14ac:dyDescent="0.25">
      <c r="A19" s="40" t="s">
        <v>118</v>
      </c>
      <c r="B19" s="41" t="s">
        <v>52</v>
      </c>
      <c r="C19" s="41" t="s">
        <v>68</v>
      </c>
      <c r="D19" s="42" t="s">
        <v>145</v>
      </c>
      <c r="E19" s="42" t="s">
        <v>135</v>
      </c>
      <c r="F19" s="43">
        <v>44501</v>
      </c>
      <c r="G19" s="43">
        <v>44682</v>
      </c>
      <c r="H19" s="32">
        <v>25000</v>
      </c>
      <c r="I19" s="32"/>
      <c r="J19" s="32"/>
      <c r="K19" s="32">
        <v>717.5</v>
      </c>
      <c r="L19" s="32"/>
      <c r="M19" s="32">
        <v>760</v>
      </c>
      <c r="N19" s="32">
        <v>25</v>
      </c>
      <c r="O19" s="32">
        <f t="shared" si="1"/>
        <v>1502.5</v>
      </c>
      <c r="P19" s="32">
        <f t="shared" si="0"/>
        <v>23497.5</v>
      </c>
    </row>
    <row r="20" spans="1:16" x14ac:dyDescent="0.25">
      <c r="A20" s="40" t="s">
        <v>115</v>
      </c>
      <c r="B20" s="41" t="s">
        <v>34</v>
      </c>
      <c r="C20" s="41" t="s">
        <v>114</v>
      </c>
      <c r="D20" s="42" t="s">
        <v>145</v>
      </c>
      <c r="E20" s="42" t="s">
        <v>136</v>
      </c>
      <c r="F20" s="43">
        <v>44440</v>
      </c>
      <c r="G20" s="43">
        <v>44621</v>
      </c>
      <c r="H20" s="32">
        <v>13000</v>
      </c>
      <c r="I20" s="32"/>
      <c r="J20" s="32"/>
      <c r="K20" s="32">
        <v>373.1</v>
      </c>
      <c r="L20" s="32"/>
      <c r="M20" s="32">
        <v>395.2</v>
      </c>
      <c r="N20" s="32">
        <v>25</v>
      </c>
      <c r="O20" s="32">
        <f t="shared" si="1"/>
        <v>793.3</v>
      </c>
      <c r="P20" s="32">
        <f t="shared" si="0"/>
        <v>12206.7</v>
      </c>
    </row>
    <row r="21" spans="1:16" x14ac:dyDescent="0.25">
      <c r="A21" s="40" t="s">
        <v>116</v>
      </c>
      <c r="B21" s="41" t="s">
        <v>175</v>
      </c>
      <c r="C21" s="41" t="s">
        <v>117</v>
      </c>
      <c r="D21" s="41" t="s">
        <v>146</v>
      </c>
      <c r="E21" s="42" t="s">
        <v>136</v>
      </c>
      <c r="F21" s="43">
        <v>44501</v>
      </c>
      <c r="G21" s="43">
        <v>44682</v>
      </c>
      <c r="H21" s="32">
        <v>45000</v>
      </c>
      <c r="I21" s="32"/>
      <c r="J21" s="32"/>
      <c r="K21" s="32">
        <v>1291.5</v>
      </c>
      <c r="L21" s="32">
        <v>1148.33</v>
      </c>
      <c r="M21" s="32">
        <v>1368</v>
      </c>
      <c r="N21" s="32">
        <v>25</v>
      </c>
      <c r="O21" s="32">
        <f t="shared" si="1"/>
        <v>3832.83</v>
      </c>
      <c r="P21" s="32">
        <f t="shared" si="0"/>
        <v>41167.17</v>
      </c>
    </row>
    <row r="22" spans="1:16" x14ac:dyDescent="0.25">
      <c r="A22" s="40" t="s">
        <v>119</v>
      </c>
      <c r="B22" s="41" t="s">
        <v>32</v>
      </c>
      <c r="C22" s="41" t="s">
        <v>114</v>
      </c>
      <c r="D22" s="42" t="s">
        <v>145</v>
      </c>
      <c r="E22" s="42" t="s">
        <v>136</v>
      </c>
      <c r="F22" s="43">
        <v>44440</v>
      </c>
      <c r="G22" s="43">
        <v>44621</v>
      </c>
      <c r="H22" s="32">
        <v>15000</v>
      </c>
      <c r="I22" s="32"/>
      <c r="J22" s="32"/>
      <c r="K22" s="32">
        <v>430.5</v>
      </c>
      <c r="L22" s="32"/>
      <c r="M22" s="32">
        <v>456</v>
      </c>
      <c r="N22" s="32">
        <v>25</v>
      </c>
      <c r="O22" s="32">
        <f t="shared" si="1"/>
        <v>911.5</v>
      </c>
      <c r="P22" s="32">
        <f t="shared" si="0"/>
        <v>14088.5</v>
      </c>
    </row>
    <row r="23" spans="1:16" x14ac:dyDescent="0.25">
      <c r="A23" s="40" t="s">
        <v>121</v>
      </c>
      <c r="B23" s="41" t="s">
        <v>11</v>
      </c>
      <c r="C23" s="41" t="s">
        <v>117</v>
      </c>
      <c r="D23" s="41" t="s">
        <v>146</v>
      </c>
      <c r="E23" s="42" t="s">
        <v>135</v>
      </c>
      <c r="F23" s="43">
        <v>44562</v>
      </c>
      <c r="G23" s="43">
        <v>44743</v>
      </c>
      <c r="H23" s="32">
        <v>80000</v>
      </c>
      <c r="I23" s="32"/>
      <c r="J23" s="32"/>
      <c r="K23" s="32">
        <v>2296</v>
      </c>
      <c r="L23" s="32">
        <v>7400.87</v>
      </c>
      <c r="M23" s="32">
        <v>2432</v>
      </c>
      <c r="N23" s="32">
        <v>25</v>
      </c>
      <c r="O23" s="32">
        <f t="shared" si="1"/>
        <v>12153.869999999999</v>
      </c>
      <c r="P23" s="32">
        <f t="shared" si="0"/>
        <v>67846.13</v>
      </c>
    </row>
    <row r="24" spans="1:16" x14ac:dyDescent="0.25">
      <c r="A24" s="40" t="s">
        <v>124</v>
      </c>
      <c r="B24" s="41" t="s">
        <v>89</v>
      </c>
      <c r="C24" s="41" t="s">
        <v>125</v>
      </c>
      <c r="D24" s="41" t="s">
        <v>146</v>
      </c>
      <c r="E24" s="42" t="s">
        <v>135</v>
      </c>
      <c r="F24" s="43">
        <v>44621</v>
      </c>
      <c r="G24" s="43">
        <v>44805</v>
      </c>
      <c r="H24" s="32">
        <v>22000</v>
      </c>
      <c r="I24" s="32"/>
      <c r="J24" s="32"/>
      <c r="K24" s="32">
        <v>631.4</v>
      </c>
      <c r="L24" s="32"/>
      <c r="M24" s="32">
        <v>668.8</v>
      </c>
      <c r="N24" s="32">
        <v>25</v>
      </c>
      <c r="O24" s="32">
        <f t="shared" si="1"/>
        <v>1325.1999999999998</v>
      </c>
      <c r="P24" s="32">
        <f t="shared" si="0"/>
        <v>20674.8</v>
      </c>
    </row>
    <row r="25" spans="1:16" x14ac:dyDescent="0.25">
      <c r="A25" s="40" t="s">
        <v>122</v>
      </c>
      <c r="B25" s="41" t="s">
        <v>12</v>
      </c>
      <c r="C25" s="41" t="s">
        <v>83</v>
      </c>
      <c r="D25" s="41" t="s">
        <v>146</v>
      </c>
      <c r="E25" s="42" t="s">
        <v>136</v>
      </c>
      <c r="F25" s="43">
        <v>44562</v>
      </c>
      <c r="G25" s="43">
        <v>44743</v>
      </c>
      <c r="H25" s="32">
        <v>80000</v>
      </c>
      <c r="I25" s="32"/>
      <c r="J25" s="32"/>
      <c r="K25" s="32">
        <v>2296</v>
      </c>
      <c r="L25" s="32">
        <v>7400.87</v>
      </c>
      <c r="M25" s="32">
        <v>2432</v>
      </c>
      <c r="N25" s="32">
        <v>25</v>
      </c>
      <c r="O25" s="32">
        <f t="shared" si="1"/>
        <v>12153.869999999999</v>
      </c>
      <c r="P25" s="32">
        <f t="shared" si="0"/>
        <v>67846.13</v>
      </c>
    </row>
    <row r="26" spans="1:16" x14ac:dyDescent="0.25">
      <c r="A26" s="40" t="s">
        <v>148</v>
      </c>
      <c r="B26" s="41" t="s">
        <v>12</v>
      </c>
      <c r="C26" s="41" t="s">
        <v>149</v>
      </c>
      <c r="D26" s="41" t="s">
        <v>146</v>
      </c>
      <c r="E26" s="42" t="s">
        <v>136</v>
      </c>
      <c r="F26" s="43">
        <v>44470</v>
      </c>
      <c r="G26" s="43">
        <v>44652</v>
      </c>
      <c r="H26" s="32">
        <v>70000</v>
      </c>
      <c r="I26" s="32"/>
      <c r="J26" s="32"/>
      <c r="K26" s="32">
        <v>2009</v>
      </c>
      <c r="L26" s="32">
        <v>5368.48</v>
      </c>
      <c r="M26" s="32">
        <v>2128</v>
      </c>
      <c r="N26" s="32">
        <v>25</v>
      </c>
      <c r="O26" s="32">
        <f t="shared" ref="O26" si="2">+SUM(K26:N26)</f>
        <v>9530.48</v>
      </c>
      <c r="P26" s="32">
        <f t="shared" ref="P26" si="3">+H26-O26</f>
        <v>60469.520000000004</v>
      </c>
    </row>
    <row r="27" spans="1:16" x14ac:dyDescent="0.25">
      <c r="A27" s="40" t="s">
        <v>174</v>
      </c>
      <c r="B27" s="41" t="s">
        <v>175</v>
      </c>
      <c r="C27" s="41" t="s">
        <v>117</v>
      </c>
      <c r="D27" s="41" t="s">
        <v>146</v>
      </c>
      <c r="E27" s="42" t="s">
        <v>136</v>
      </c>
      <c r="F27" s="43">
        <v>44593</v>
      </c>
      <c r="G27" s="43">
        <v>44774</v>
      </c>
      <c r="H27" s="32">
        <v>50000</v>
      </c>
      <c r="I27" s="48"/>
      <c r="J27" s="48"/>
      <c r="K27" s="32">
        <v>1435</v>
      </c>
      <c r="L27" s="32">
        <v>1854</v>
      </c>
      <c r="M27" s="32">
        <v>1520</v>
      </c>
      <c r="N27" s="32">
        <v>25</v>
      </c>
      <c r="O27" s="32">
        <f t="shared" ref="O27:O29" si="4">+SUM(K27:N27)</f>
        <v>4834</v>
      </c>
      <c r="P27" s="32">
        <v>45166</v>
      </c>
    </row>
    <row r="28" spans="1:16" x14ac:dyDescent="0.25">
      <c r="A28" s="40" t="s">
        <v>176</v>
      </c>
      <c r="B28" s="41" t="s">
        <v>12</v>
      </c>
      <c r="C28" s="41" t="s">
        <v>88</v>
      </c>
      <c r="D28" s="41" t="s">
        <v>146</v>
      </c>
      <c r="E28" s="42" t="s">
        <v>136</v>
      </c>
      <c r="F28" s="43">
        <v>44627</v>
      </c>
      <c r="G28" s="43">
        <v>44811</v>
      </c>
      <c r="H28" s="32">
        <v>44800</v>
      </c>
      <c r="I28" s="48"/>
      <c r="J28" s="48"/>
      <c r="K28" s="32">
        <v>1285.76</v>
      </c>
      <c r="L28" s="32">
        <v>1120.0999999999999</v>
      </c>
      <c r="M28" s="32">
        <v>1361.92</v>
      </c>
      <c r="N28" s="32">
        <v>25</v>
      </c>
      <c r="O28" s="32">
        <f t="shared" si="4"/>
        <v>3792.7799999999997</v>
      </c>
      <c r="P28" s="32">
        <f t="shared" ref="P28:P29" si="5">+H28-O28</f>
        <v>41007.22</v>
      </c>
    </row>
    <row r="29" spans="1:16" x14ac:dyDescent="0.25">
      <c r="A29" s="40" t="s">
        <v>177</v>
      </c>
      <c r="B29" s="41" t="s">
        <v>11</v>
      </c>
      <c r="C29" s="41" t="s">
        <v>125</v>
      </c>
      <c r="D29" s="41" t="s">
        <v>146</v>
      </c>
      <c r="E29" s="42" t="s">
        <v>135</v>
      </c>
      <c r="F29" s="43">
        <v>44627</v>
      </c>
      <c r="G29" s="43">
        <v>44811</v>
      </c>
      <c r="H29" s="32">
        <v>52800</v>
      </c>
      <c r="I29" s="48"/>
      <c r="J29" s="48"/>
      <c r="K29" s="32">
        <v>1515.36</v>
      </c>
      <c r="L29" s="32">
        <v>2249.1799999999998</v>
      </c>
      <c r="M29" s="32">
        <v>1605.12</v>
      </c>
      <c r="N29" s="32">
        <v>25</v>
      </c>
      <c r="O29" s="32">
        <f t="shared" si="4"/>
        <v>5394.66</v>
      </c>
      <c r="P29" s="32">
        <f t="shared" si="5"/>
        <v>47405.34</v>
      </c>
    </row>
    <row r="30" spans="1:16" x14ac:dyDescent="0.25">
      <c r="A30" s="44"/>
      <c r="B30" s="44"/>
      <c r="C30" s="44"/>
      <c r="D30" s="44"/>
      <c r="E30" s="44"/>
      <c r="F30" s="44"/>
      <c r="G30" s="44"/>
      <c r="H30" s="46">
        <f>SUM(H12:H29)</f>
        <v>817600</v>
      </c>
      <c r="I30" s="46"/>
      <c r="J30" s="46"/>
      <c r="K30" s="45">
        <f t="shared" ref="K30:P30" si="6">SUM(K12:K29)</f>
        <v>23465.119999999999</v>
      </c>
      <c r="L30" s="45">
        <f t="shared" si="6"/>
        <v>44195.31</v>
      </c>
      <c r="M30" s="45">
        <f t="shared" si="6"/>
        <v>24855.039999999997</v>
      </c>
      <c r="N30" s="45">
        <f t="shared" si="6"/>
        <v>2800.12</v>
      </c>
      <c r="O30" s="45">
        <f t="shared" si="6"/>
        <v>95315.59</v>
      </c>
      <c r="P30" s="45">
        <f t="shared" si="6"/>
        <v>722284.41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6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6"/>
      <c r="L39" s="33"/>
      <c r="M39" s="33"/>
      <c r="N39" s="33"/>
      <c r="O39" s="33"/>
      <c r="P39" s="33"/>
    </row>
    <row r="40" spans="1:16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6"/>
      <c r="L40" s="33"/>
      <c r="M40" s="33"/>
      <c r="N40" s="33"/>
      <c r="O40" s="33"/>
      <c r="P40" s="33"/>
    </row>
    <row r="41" spans="1:16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6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1:16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1:16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</sheetData>
  <mergeCells count="1">
    <mergeCell ref="D5:L5"/>
  </mergeCells>
  <pageMargins left="0.25" right="0.25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ARTESANOS3</cp:lastModifiedBy>
  <cp:lastPrinted>2022-04-06T14:34:54Z</cp:lastPrinted>
  <dcterms:created xsi:type="dcterms:W3CDTF">2018-12-21T14:00:39Z</dcterms:created>
  <dcterms:modified xsi:type="dcterms:W3CDTF">2022-04-07T16:56:56Z</dcterms:modified>
</cp:coreProperties>
</file>